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&amp;B\Hisobotlar\01.07.2024\Очик маълумотлар\"/>
    </mc:Choice>
  </mc:AlternateContent>
  <xr:revisionPtr revIDLastSave="0" documentId="13_ncr:1_{0694D8F9-C509-48AC-ACF9-58D26505F524}" xr6:coauthVersionLast="47" xr6:coauthVersionMax="47" xr10:uidLastSave="{00000000-0000-0000-0000-000000000000}"/>
  <bookViews>
    <workbookView xWindow="-120" yWindow="-120" windowWidth="29040" windowHeight="15840" activeTab="2" xr2:uid="{338B27EE-34C4-4389-A5DD-8FD56C6DD21A}"/>
  </bookViews>
  <sheets>
    <sheet name="1" sheetId="1" r:id="rId1"/>
    <sheet name="2" sheetId="3" r:id="rId2"/>
    <sheet name="1 (2)" sheetId="4" r:id="rId3"/>
    <sheet name="2 (2)" sheetId="5" r:id="rId4"/>
  </sheets>
  <externalReferences>
    <externalReference r:id="rId5"/>
    <externalReference r:id="rId6"/>
  </externalReferences>
  <definedNames>
    <definedName name="INTINC">'[1]Analysis of Interest'!$B$42</definedName>
    <definedName name="д">'[2]1'!#REF!</definedName>
    <definedName name="е">'[2]1'!#REF!</definedName>
    <definedName name="_xlnm.Print_Area" localSheetId="0">'1'!$A$1:$C$31</definedName>
    <definedName name="_xlnm.Print_Area" localSheetId="2">'1 (2)'!$A$1:$C$37</definedName>
    <definedName name="_xlnm.Print_Area" localSheetId="1">'2'!$A$1:$C$27</definedName>
    <definedName name="_xlnm.Print_Area" localSheetId="3">'2 (2)'!$A$1:$C$27</definedName>
    <definedName name="ф">'[2]1'!#REF!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B25" i="1"/>
  <c r="B10" i="3"/>
  <c r="C10" i="3"/>
  <c r="B13" i="1" l="1"/>
  <c r="C13" i="1"/>
  <c r="C22" i="3" l="1"/>
  <c r="B22" i="3"/>
  <c r="C16" i="3"/>
  <c r="B16" i="3"/>
  <c r="C7" i="3"/>
  <c r="C9" i="3" s="1"/>
  <c r="B7" i="3"/>
  <c r="B9" i="3" s="1"/>
  <c r="B29" i="1"/>
  <c r="B32" i="4" s="1"/>
  <c r="C29" i="1"/>
  <c r="C32" i="4" s="1"/>
  <c r="C21" i="1"/>
  <c r="B21" i="3" l="1"/>
  <c r="B25" i="3" s="1"/>
  <c r="B27" i="3" s="1"/>
  <c r="C21" i="3"/>
  <c r="C25" i="3" s="1"/>
  <c r="C27" i="3" s="1"/>
  <c r="C30" i="1"/>
  <c r="C33" i="4" s="1"/>
  <c r="B21" i="1" l="1"/>
  <c r="B30" i="1" s="1"/>
  <c r="B33" i="4" s="1"/>
</calcChain>
</file>

<file path=xl/sharedStrings.xml><?xml version="1.0" encoding="utf-8"?>
<sst xmlns="http://schemas.openxmlformats.org/spreadsheetml/2006/main" count="118" uniqueCount="108">
  <si>
    <t>тыс.сум</t>
  </si>
  <si>
    <t>Наименование активов</t>
  </si>
  <si>
    <r>
      <t>кассовая наличность</t>
    </r>
    <r>
      <rPr>
        <sz val="14"/>
        <color indexed="9"/>
        <rFont val="Arial"/>
        <family val="2"/>
        <charset val="204"/>
      </rPr>
      <t xml:space="preserve"> (101__)</t>
    </r>
  </si>
  <si>
    <t>Средства в других банках (нетто):</t>
  </si>
  <si>
    <t>Портфель ценных бумаг (нетто)</t>
  </si>
  <si>
    <r>
      <t xml:space="preserve">Инвестиции в долговые ценные бумаги </t>
    </r>
    <r>
      <rPr>
        <sz val="14"/>
        <color indexed="9"/>
        <rFont val="Arial"/>
        <family val="2"/>
      </rPr>
      <t>(15900)</t>
    </r>
  </si>
  <si>
    <t>Кредиты (нетто)</t>
  </si>
  <si>
    <t>Основные средства</t>
  </si>
  <si>
    <t>Прочие активы, в том числе:</t>
  </si>
  <si>
    <t>До востребования</t>
  </si>
  <si>
    <t xml:space="preserve">Сберегательные </t>
  </si>
  <si>
    <t xml:space="preserve">Срочные </t>
  </si>
  <si>
    <t>Депозиты других банков</t>
  </si>
  <si>
    <t>Кредитные линии инобанков и МФИ</t>
  </si>
  <si>
    <t>Прочие ссуды и займы</t>
  </si>
  <si>
    <t>Прочие обязательства</t>
  </si>
  <si>
    <t>Уставный капитал</t>
  </si>
  <si>
    <r>
      <t xml:space="preserve">Резервный капитал </t>
    </r>
    <r>
      <rPr>
        <sz val="14"/>
        <color indexed="9"/>
        <rFont val="Arial"/>
        <family val="2"/>
      </rPr>
      <t>(30900)</t>
    </r>
  </si>
  <si>
    <r>
      <t xml:space="preserve">Добавленный капитал </t>
    </r>
    <r>
      <rPr>
        <sz val="14"/>
        <color indexed="9"/>
        <rFont val="Arial"/>
        <family val="2"/>
      </rPr>
      <t>(30600)</t>
    </r>
  </si>
  <si>
    <t>в том числе:</t>
  </si>
  <si>
    <r>
      <t xml:space="preserve"> - нераспредленная прибыль прошлых лет </t>
    </r>
    <r>
      <rPr>
        <sz val="14"/>
        <color indexed="9"/>
        <rFont val="Arial"/>
        <family val="2"/>
      </rPr>
      <t>(31203)</t>
    </r>
  </si>
  <si>
    <r>
      <t xml:space="preserve"> - текущая прибыль </t>
    </r>
    <r>
      <rPr>
        <sz val="14"/>
        <color indexed="9"/>
        <rFont val="Arial"/>
        <family val="2"/>
      </rPr>
      <t>(31206)</t>
    </r>
  </si>
  <si>
    <r>
      <t>Нераспределённая прибыль, всего</t>
    </r>
    <r>
      <rPr>
        <sz val="14"/>
        <color indexed="9"/>
        <rFont val="Arial"/>
        <family val="2"/>
      </rPr>
      <t xml:space="preserve"> (31200)</t>
    </r>
  </si>
  <si>
    <t>Итого капитал</t>
  </si>
  <si>
    <t>Чистый доход после оценки возможных убытков по кредитам и лизингу</t>
  </si>
  <si>
    <t xml:space="preserve">Оценка возможных убытков по кредитам и лизингу </t>
  </si>
  <si>
    <t>Чистый процентный доход</t>
  </si>
  <si>
    <t>Процентные расходы</t>
  </si>
  <si>
    <t>Процентные доходы</t>
  </si>
  <si>
    <t>Беспроцентные доходы</t>
  </si>
  <si>
    <r>
      <t xml:space="preserve"> - доходы от комиссионных </t>
    </r>
    <r>
      <rPr>
        <sz val="14"/>
        <color indexed="9"/>
        <rFont val="Arial"/>
        <family val="2"/>
        <charset val="204"/>
      </rPr>
      <t>45200</t>
    </r>
  </si>
  <si>
    <r>
      <t xml:space="preserve"> - от операций с иностр. Валютой </t>
    </r>
    <r>
      <rPr>
        <sz val="14"/>
        <color indexed="9"/>
        <rFont val="Arial"/>
        <family val="2"/>
        <charset val="204"/>
      </rPr>
      <t>45400</t>
    </r>
  </si>
  <si>
    <r>
      <t xml:space="preserve"> - доходы по сч. купли-продажи </t>
    </r>
    <r>
      <rPr>
        <sz val="14"/>
        <color indexed="9"/>
        <rFont val="Arial"/>
        <family val="2"/>
        <charset val="204"/>
      </rPr>
      <t>45600</t>
    </r>
  </si>
  <si>
    <r>
      <t xml:space="preserve"> - прибыль и дивид. от инвестиций </t>
    </r>
    <r>
      <rPr>
        <sz val="14"/>
        <color indexed="9"/>
        <rFont val="Arial"/>
        <family val="2"/>
        <charset val="204"/>
      </rPr>
      <t>45700+45800</t>
    </r>
  </si>
  <si>
    <r>
      <t xml:space="preserve"> - прочие </t>
    </r>
    <r>
      <rPr>
        <sz val="14"/>
        <color indexed="9"/>
        <rFont val="Arial"/>
        <family val="2"/>
        <charset val="204"/>
      </rPr>
      <t>45900</t>
    </r>
  </si>
  <si>
    <t xml:space="preserve"> Беспроцентные расходы</t>
  </si>
  <si>
    <t xml:space="preserve"> - комиссионные</t>
  </si>
  <si>
    <t xml:space="preserve"> - расходы по сч. купли-продажи</t>
  </si>
  <si>
    <t xml:space="preserve"> - от операций с иностр. валютой</t>
  </si>
  <si>
    <t>Чистый доход до операционных расходов</t>
  </si>
  <si>
    <r>
      <t xml:space="preserve"> - прочие </t>
    </r>
    <r>
      <rPr>
        <sz val="14"/>
        <color indexed="9"/>
        <rFont val="Arial"/>
        <family val="2"/>
        <charset val="204"/>
      </rPr>
      <t>55900</t>
    </r>
  </si>
  <si>
    <t xml:space="preserve"> - Заработная плата и др. выплаты</t>
  </si>
  <si>
    <t xml:space="preserve"> - Прочие операционные расходы</t>
  </si>
  <si>
    <t xml:space="preserve"> Прибыль до уплаты налогов</t>
  </si>
  <si>
    <t>Всего Активов</t>
  </si>
  <si>
    <t>Итого Обязательств</t>
  </si>
  <si>
    <t>Всего Пассивов</t>
  </si>
  <si>
    <t xml:space="preserve"> Чистая прибыль (убытки)</t>
  </si>
  <si>
    <t>Налоги от прибыли</t>
  </si>
  <si>
    <t>Операционные расходы</t>
  </si>
  <si>
    <t xml:space="preserve"> cash</t>
  </si>
  <si>
    <t>cash in the CBR</t>
  </si>
  <si>
    <t>денежные средства в ЦБРУ</t>
  </si>
  <si>
    <t>Due from other banks (net):</t>
  </si>
  <si>
    <t>Securities portfolio (net)</t>
  </si>
  <si>
    <t>Credits (net)</t>
  </si>
  <si>
    <t>Investments in associates and other enterprises</t>
  </si>
  <si>
    <t>Fixed assets</t>
  </si>
  <si>
    <t>Other assets</t>
  </si>
  <si>
    <t>TOTAL</t>
  </si>
  <si>
    <t>On demand</t>
  </si>
  <si>
    <t>Savings</t>
  </si>
  <si>
    <t>Term deposits</t>
  </si>
  <si>
    <t xml:space="preserve"> Deposits of other banks</t>
  </si>
  <si>
    <t>Credit lines of foreign banks and IFIs</t>
  </si>
  <si>
    <t>Other loans and borrowings</t>
  </si>
  <si>
    <t>Other liabilities</t>
  </si>
  <si>
    <t>Total</t>
  </si>
  <si>
    <t>Authorized capital</t>
  </si>
  <si>
    <t>Added capital</t>
  </si>
  <si>
    <t>Reserve capital</t>
  </si>
  <si>
    <t xml:space="preserve">Retained earnings, total </t>
  </si>
  <si>
    <t>including:</t>
  </si>
  <si>
    <t xml:space="preserve"> - retained earnings of previous years(31203)</t>
  </si>
  <si>
    <t xml:space="preserve"> - current profit(31206)</t>
  </si>
  <si>
    <t>Total:</t>
  </si>
  <si>
    <t>Interest income</t>
  </si>
  <si>
    <t>Interest expenses</t>
  </si>
  <si>
    <t>Assessment of possible losses on loans and leasing</t>
  </si>
  <si>
    <t>Net income after assessing possible losses on loans and leasing</t>
  </si>
  <si>
    <t xml:space="preserve"> - others</t>
  </si>
  <si>
    <t xml:space="preserve"> - profit and dividend. from investments</t>
  </si>
  <si>
    <t xml:space="preserve"> income on account. purchase and sale</t>
  </si>
  <si>
    <t xml:space="preserve"> - from transactions with foreign currency</t>
  </si>
  <si>
    <t xml:space="preserve"> - commission income</t>
  </si>
  <si>
    <t>Interest-free expenses</t>
  </si>
  <si>
    <t xml:space="preserve"> - Commission</t>
  </si>
  <si>
    <t xml:space="preserve"> - expenses according to purchase and sale</t>
  </si>
  <si>
    <t>Net income before operating expenses</t>
  </si>
  <si>
    <t>Operating expenses</t>
  </si>
  <si>
    <t xml:space="preserve"> - Salary and other payments</t>
  </si>
  <si>
    <t xml:space="preserve"> - Other operating expenses</t>
  </si>
  <si>
    <t>Net interest income</t>
  </si>
  <si>
    <t>Profit before taxes</t>
  </si>
  <si>
    <t>Taxes on profits</t>
  </si>
  <si>
    <t>Net profit (losses)</t>
  </si>
  <si>
    <t>Items of income and expenses</t>
  </si>
  <si>
    <t>Name of assets</t>
  </si>
  <si>
    <t>thousand.sum</t>
  </si>
  <si>
    <t>Балансовые показатели АКБ "Банк развития бизнеса" на 1 квартал 2024 года.</t>
  </si>
  <si>
    <t>Балансовые показатели АКБ "Банк развития бизнеса" на 2 квартал 2024 года.</t>
  </si>
  <si>
    <t>факт на 30.06.2024г.</t>
  </si>
  <si>
    <t>план на 30.06.2024г.</t>
  </si>
  <si>
    <t>facts as of 30.06.2024</t>
  </si>
  <si>
    <t>plans as of 30.06.2024</t>
  </si>
  <si>
    <t>Profit and Loss Statement of JSCB "BRB" for 2Q 2024</t>
  </si>
  <si>
    <t>Balance sheet of JSCB "BRB" for 2Q 2024.</t>
  </si>
  <si>
    <t>план на 31.06.2024г.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</si>
</sst>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 Cyr"/>
      <charset val="204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  <charset val="204"/>
    </font>
    <font>
      <sz val="14"/>
      <color indexed="9"/>
      <name val="Arial"/>
      <family val="2"/>
      <charset val="204"/>
    </font>
    <font>
      <sz val="14"/>
      <color indexed="9"/>
      <name val="Arial"/>
      <family val="2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 hidden="1"/>
    </xf>
    <xf numFmtId="0" fontId="2" fillId="0" borderId="0" xfId="0" applyFont="1" applyProtection="1"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" fillId="0" borderId="0" xfId="0" applyFont="1" applyProtection="1">
      <protection locked="0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 hidden="1"/>
    </xf>
    <xf numFmtId="3" fontId="2" fillId="0" borderId="0" xfId="0" applyNumberFormat="1" applyFont="1" applyAlignment="1" applyProtection="1">
      <alignment vertical="center"/>
      <protection locked="0" hidden="1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 hidden="1"/>
    </xf>
    <xf numFmtId="0" fontId="2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vertical="center"/>
      <protection locked="0" hidden="1"/>
    </xf>
    <xf numFmtId="3" fontId="7" fillId="4" borderId="1" xfId="0" applyNumberFormat="1" applyFont="1" applyFill="1" applyBorder="1" applyAlignment="1" applyProtection="1">
      <alignment vertical="center"/>
      <protection locked="0" hidden="1"/>
    </xf>
    <xf numFmtId="0" fontId="6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3.146\1\Yulduz\hisobotlar\21xisobot\01.10.14\21-&#1092;&#1086;&#1088;&#1084;&#1072;1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3.146\m&amp;b\M&amp;B\&#1041;&#1055;2023\&#1050;&#1077;&#1085;&#1075;&#1072;&#1096;&#1075;&#1072;\&#1052;&#1060;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2">
          <cell r="B42">
            <v>260105034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проек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89F9-13F0-4F8B-9AF6-48C5FED7AB8F}">
  <sheetPr>
    <pageSetUpPr fitToPage="1"/>
  </sheetPr>
  <dimension ref="A1:O39"/>
  <sheetViews>
    <sheetView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5" sqref="B15"/>
    </sheetView>
  </sheetViews>
  <sheetFormatPr defaultRowHeight="18" x14ac:dyDescent="0.25"/>
  <cols>
    <col min="1" max="1" width="79" style="1" customWidth="1"/>
    <col min="2" max="2" width="23.6640625" style="1" customWidth="1"/>
    <col min="3" max="3" width="27.66406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4" t="s">
        <v>100</v>
      </c>
      <c r="B1" s="34"/>
      <c r="C1" s="34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101</v>
      </c>
      <c r="C3" s="6" t="s">
        <v>102</v>
      </c>
    </row>
    <row r="4" spans="1:5" x14ac:dyDescent="0.25">
      <c r="A4" s="7">
        <v>1</v>
      </c>
      <c r="B4" s="8">
        <v>2</v>
      </c>
      <c r="C4" s="7">
        <v>3</v>
      </c>
    </row>
    <row r="5" spans="1:5" s="13" customFormat="1" ht="24" customHeight="1" x14ac:dyDescent="0.25">
      <c r="A5" s="10" t="s">
        <v>2</v>
      </c>
      <c r="B5" s="12">
        <v>715897713.21027005</v>
      </c>
      <c r="C5" s="11">
        <v>634318447.7962054</v>
      </c>
    </row>
    <row r="6" spans="1:5" s="13" customFormat="1" x14ac:dyDescent="0.25">
      <c r="A6" s="14" t="s">
        <v>52</v>
      </c>
      <c r="B6" s="12">
        <v>411979533.35484004</v>
      </c>
      <c r="C6" s="15">
        <v>490940092.70453328</v>
      </c>
    </row>
    <row r="7" spans="1:5" s="9" customFormat="1" ht="24" customHeight="1" x14ac:dyDescent="0.25">
      <c r="A7" s="22" t="s">
        <v>3</v>
      </c>
      <c r="B7" s="23">
        <v>3166931126.8769598</v>
      </c>
      <c r="C7" s="23">
        <v>3076501107.4914923</v>
      </c>
    </row>
    <row r="8" spans="1:5" s="9" customFormat="1" x14ac:dyDescent="0.25">
      <c r="A8" s="22" t="s">
        <v>4</v>
      </c>
      <c r="B8" s="23">
        <v>1535417024.2959099</v>
      </c>
      <c r="C8" s="23">
        <v>2447985449.7317209</v>
      </c>
    </row>
    <row r="9" spans="1:5" s="17" customFormat="1" ht="38.25" customHeight="1" x14ac:dyDescent="0.25">
      <c r="A9" s="14" t="s">
        <v>6</v>
      </c>
      <c r="B9" s="16">
        <v>20872021783.513912</v>
      </c>
      <c r="C9" s="16">
        <v>24490204348.717823</v>
      </c>
    </row>
    <row r="10" spans="1:5" s="17" customFormat="1" ht="38.25" customHeight="1" x14ac:dyDescent="0.25">
      <c r="A10" s="14" t="s">
        <v>5</v>
      </c>
      <c r="B10" s="16">
        <v>0</v>
      </c>
      <c r="C10" s="15">
        <v>0</v>
      </c>
    </row>
    <row r="11" spans="1:5" s="17" customFormat="1" ht="38.25" customHeight="1" x14ac:dyDescent="0.25">
      <c r="A11" s="14" t="s">
        <v>7</v>
      </c>
      <c r="B11" s="16">
        <v>447467784.04916996</v>
      </c>
      <c r="C11" s="15">
        <v>508345603.7146644</v>
      </c>
    </row>
    <row r="12" spans="1:5" s="9" customFormat="1" ht="38.25" customHeight="1" x14ac:dyDescent="0.25">
      <c r="A12" s="14" t="s">
        <v>8</v>
      </c>
      <c r="B12" s="16">
        <v>2176810160.8504105</v>
      </c>
      <c r="C12" s="15">
        <v>762763232.36682129</v>
      </c>
    </row>
    <row r="13" spans="1:5" x14ac:dyDescent="0.25">
      <c r="A13" s="26" t="s">
        <v>44</v>
      </c>
      <c r="B13" s="27">
        <f>SUM(B5:B12)</f>
        <v>29326525126.151474</v>
      </c>
      <c r="C13" s="27">
        <f>SUM(C5:C12)</f>
        <v>32411058282.523258</v>
      </c>
      <c r="E13" s="20"/>
    </row>
    <row r="14" spans="1:5" x14ac:dyDescent="0.25">
      <c r="A14" s="14" t="s">
        <v>9</v>
      </c>
      <c r="B14" s="23">
        <v>1085851202.8696196</v>
      </c>
      <c r="C14" s="23">
        <v>1697691519.9863467</v>
      </c>
    </row>
    <row r="15" spans="1:5" x14ac:dyDescent="0.25">
      <c r="A15" s="14" t="s">
        <v>10</v>
      </c>
      <c r="B15" s="23">
        <v>1149430637.0915802</v>
      </c>
      <c r="C15" s="23">
        <v>1749998073.1946223</v>
      </c>
    </row>
    <row r="16" spans="1:5" x14ac:dyDescent="0.25">
      <c r="A16" s="14" t="s">
        <v>11</v>
      </c>
      <c r="B16" s="23">
        <v>6917254731.1229506</v>
      </c>
      <c r="C16" s="23">
        <v>7551796128.3311586</v>
      </c>
    </row>
    <row r="17" spans="1:15" x14ac:dyDescent="0.25">
      <c r="A17" s="24" t="s">
        <v>12</v>
      </c>
      <c r="B17" s="23">
        <v>1904178072.8627298</v>
      </c>
      <c r="C17" s="23">
        <v>1596982573.7074711</v>
      </c>
    </row>
    <row r="18" spans="1:15" x14ac:dyDescent="0.25">
      <c r="A18" s="24" t="s">
        <v>13</v>
      </c>
      <c r="B18" s="23">
        <v>7458751203.3023796</v>
      </c>
      <c r="C18" s="23">
        <v>7987233151.9277048</v>
      </c>
    </row>
    <row r="19" spans="1:15" x14ac:dyDescent="0.25">
      <c r="A19" s="24" t="s">
        <v>14</v>
      </c>
      <c r="B19" s="23">
        <v>6368146605.7116718</v>
      </c>
      <c r="C19" s="23">
        <v>5380277794.9759951</v>
      </c>
    </row>
    <row r="20" spans="1:15" x14ac:dyDescent="0.25">
      <c r="A20" s="24" t="s">
        <v>15</v>
      </c>
      <c r="B20" s="23">
        <v>494630473.681633</v>
      </c>
      <c r="C20" s="23">
        <v>1158098253.8396912</v>
      </c>
    </row>
    <row r="21" spans="1:15" x14ac:dyDescent="0.25">
      <c r="A21" s="26" t="s">
        <v>45</v>
      </c>
      <c r="B21" s="27">
        <f>SUM(B14:B20)</f>
        <v>25378242926.642563</v>
      </c>
      <c r="C21" s="27">
        <f>SUM(C14:C20)</f>
        <v>27122077495.96299</v>
      </c>
    </row>
    <row r="22" spans="1:15" x14ac:dyDescent="0.25">
      <c r="A22" s="24" t="s">
        <v>16</v>
      </c>
      <c r="B22" s="23">
        <v>3000000000.07125</v>
      </c>
      <c r="C22" s="23">
        <v>3788607260</v>
      </c>
    </row>
    <row r="23" spans="1:15" x14ac:dyDescent="0.25">
      <c r="A23" s="24" t="s">
        <v>18</v>
      </c>
      <c r="B23" s="23">
        <v>941881.96500000008</v>
      </c>
      <c r="C23" s="23">
        <v>941882</v>
      </c>
    </row>
    <row r="24" spans="1:15" x14ac:dyDescent="0.25">
      <c r="A24" s="24" t="s">
        <v>17</v>
      </c>
      <c r="B24" s="23">
        <v>1085858191.0398099</v>
      </c>
      <c r="C24" s="23">
        <v>1322001947.1444662</v>
      </c>
    </row>
    <row r="25" spans="1:15" x14ac:dyDescent="0.25">
      <c r="A25" s="24" t="s">
        <v>22</v>
      </c>
      <c r="B25" s="23">
        <f>+B27+B28</f>
        <v>-138517873.56705993</v>
      </c>
      <c r="C25" s="23">
        <f>+C27+C28</f>
        <v>177429697.41580424</v>
      </c>
    </row>
    <row r="26" spans="1:15" x14ac:dyDescent="0.25">
      <c r="A26" s="24" t="s">
        <v>19</v>
      </c>
      <c r="B26" s="23"/>
      <c r="C26" s="23"/>
    </row>
    <row r="27" spans="1:15" x14ac:dyDescent="0.25">
      <c r="A27" s="24" t="s">
        <v>20</v>
      </c>
      <c r="B27" s="23">
        <v>239545546.94345003</v>
      </c>
      <c r="C27" s="23">
        <v>546676.00214795675</v>
      </c>
    </row>
    <row r="28" spans="1:15" x14ac:dyDescent="0.25">
      <c r="A28" s="24" t="s">
        <v>21</v>
      </c>
      <c r="B28" s="23">
        <v>-378063420.51050997</v>
      </c>
      <c r="C28" s="23">
        <v>176883021.41365629</v>
      </c>
    </row>
    <row r="29" spans="1:15" x14ac:dyDescent="0.25">
      <c r="A29" s="26" t="s">
        <v>23</v>
      </c>
      <c r="B29" s="27">
        <f>+B22+B23+B24+B25</f>
        <v>3948282199.5090003</v>
      </c>
      <c r="C29" s="27">
        <f>+C22+C23+C24+C25</f>
        <v>5288980786.5602703</v>
      </c>
    </row>
    <row r="30" spans="1:15" x14ac:dyDescent="0.25">
      <c r="A30" s="26" t="s">
        <v>46</v>
      </c>
      <c r="B30" s="27">
        <f>+B29+B21</f>
        <v>29326525126.151562</v>
      </c>
      <c r="C30" s="27">
        <f>+C29+C21</f>
        <v>32411058282.523262</v>
      </c>
    </row>
    <row r="32" spans="1:15" s="1" customFormat="1" x14ac:dyDescent="0.25">
      <c r="B32" s="2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1"/>
      <c r="C33" s="2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1"/>
      <c r="C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B2EA-73A4-4A79-A808-2562D815DF03}">
  <sheetPr>
    <pageSetUpPr fitToPage="1"/>
  </sheetPr>
  <dimension ref="A1:O2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B2" sqref="B1:C1048576"/>
    </sheetView>
  </sheetViews>
  <sheetFormatPr defaultRowHeight="18" x14ac:dyDescent="0.25"/>
  <cols>
    <col min="1" max="1" width="79" style="1" customWidth="1"/>
    <col min="2" max="3" width="24.332031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4" t="s">
        <v>99</v>
      </c>
      <c r="B1" s="34"/>
      <c r="C1" s="34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101</v>
      </c>
      <c r="C3" s="6" t="s">
        <v>107</v>
      </c>
    </row>
    <row r="4" spans="1:5" x14ac:dyDescent="0.25">
      <c r="A4" s="7">
        <v>1</v>
      </c>
      <c r="B4" s="8">
        <v>2</v>
      </c>
      <c r="C4" s="7">
        <v>3</v>
      </c>
    </row>
    <row r="5" spans="1:5" s="13" customFormat="1" ht="24" customHeight="1" x14ac:dyDescent="0.25">
      <c r="A5" s="28" t="s">
        <v>28</v>
      </c>
      <c r="B5" s="19">
        <v>1640229860.7760701</v>
      </c>
      <c r="C5" s="23">
        <v>1854269783.2674203</v>
      </c>
    </row>
    <row r="6" spans="1:5" s="13" customFormat="1" x14ac:dyDescent="0.25">
      <c r="A6" s="28" t="s">
        <v>27</v>
      </c>
      <c r="B6" s="19">
        <v>1072956975.8634499</v>
      </c>
      <c r="C6" s="18">
        <v>1090994917.6407578</v>
      </c>
    </row>
    <row r="7" spans="1:5" s="9" customFormat="1" ht="24" customHeight="1" x14ac:dyDescent="0.25">
      <c r="A7" s="29" t="s">
        <v>26</v>
      </c>
      <c r="B7" s="30">
        <f>+B5-B6</f>
        <v>567272884.91262019</v>
      </c>
      <c r="C7" s="30">
        <f>+C5-C6</f>
        <v>763274865.62666249</v>
      </c>
    </row>
    <row r="8" spans="1:5" s="9" customFormat="1" x14ac:dyDescent="0.25">
      <c r="A8" s="22" t="s">
        <v>25</v>
      </c>
      <c r="B8" s="23">
        <v>900521084.03601992</v>
      </c>
      <c r="C8" s="23">
        <v>410285478.72506481</v>
      </c>
    </row>
    <row r="9" spans="1:5" s="17" customFormat="1" ht="38.25" customHeight="1" x14ac:dyDescent="0.25">
      <c r="A9" s="31" t="s">
        <v>24</v>
      </c>
      <c r="B9" s="32">
        <f>+B7-B8</f>
        <v>-333248199.12339973</v>
      </c>
      <c r="C9" s="32">
        <f>+C7-C8</f>
        <v>352989386.90159768</v>
      </c>
    </row>
    <row r="10" spans="1:5" s="17" customFormat="1" ht="38.25" customHeight="1" x14ac:dyDescent="0.25">
      <c r="A10" s="31" t="s">
        <v>29</v>
      </c>
      <c r="B10" s="32">
        <f>SUM(B11:B15)</f>
        <v>425645197.39643002</v>
      </c>
      <c r="C10" s="32">
        <f>SUM(C11:C15)</f>
        <v>502663876.37350017</v>
      </c>
    </row>
    <row r="11" spans="1:5" s="17" customFormat="1" ht="38.25" customHeight="1" x14ac:dyDescent="0.25">
      <c r="A11" s="25" t="s">
        <v>30</v>
      </c>
      <c r="B11" s="12">
        <v>164303181.71960002</v>
      </c>
      <c r="C11" s="12">
        <v>289202612.36914223</v>
      </c>
    </row>
    <row r="12" spans="1:5" s="9" customFormat="1" ht="38.25" customHeight="1" x14ac:dyDescent="0.25">
      <c r="A12" s="25" t="s">
        <v>31</v>
      </c>
      <c r="B12" s="12">
        <v>50401847.314479999</v>
      </c>
      <c r="C12" s="12">
        <v>17252145.413494945</v>
      </c>
    </row>
    <row r="13" spans="1:5" x14ac:dyDescent="0.25">
      <c r="A13" s="25" t="s">
        <v>32</v>
      </c>
      <c r="B13" s="12">
        <v>0</v>
      </c>
      <c r="C13" s="12">
        <v>960052.40571125585</v>
      </c>
      <c r="E13" s="20"/>
    </row>
    <row r="14" spans="1:5" x14ac:dyDescent="0.25">
      <c r="A14" s="25" t="s">
        <v>33</v>
      </c>
      <c r="B14" s="12">
        <v>356505.69667000003</v>
      </c>
      <c r="C14" s="12">
        <v>536712</v>
      </c>
    </row>
    <row r="15" spans="1:5" x14ac:dyDescent="0.25">
      <c r="A15" s="25" t="s">
        <v>34</v>
      </c>
      <c r="B15" s="12">
        <v>210583662.66567999</v>
      </c>
      <c r="C15" s="12">
        <v>194712354.18515176</v>
      </c>
    </row>
    <row r="16" spans="1:5" x14ac:dyDescent="0.25">
      <c r="A16" s="31" t="s">
        <v>35</v>
      </c>
      <c r="B16" s="30">
        <f>SUM(B17:B20)</f>
        <v>60528149.876600005</v>
      </c>
      <c r="C16" s="30">
        <f>SUM(C17:C20)</f>
        <v>75142441.931795061</v>
      </c>
    </row>
    <row r="17" spans="1:15" x14ac:dyDescent="0.25">
      <c r="A17" s="24" t="s">
        <v>36</v>
      </c>
      <c r="B17" s="23">
        <v>33015773.379270002</v>
      </c>
      <c r="C17" s="23">
        <v>24151108.248064395</v>
      </c>
    </row>
    <row r="18" spans="1:15" x14ac:dyDescent="0.25">
      <c r="A18" s="24" t="s">
        <v>38</v>
      </c>
      <c r="B18" s="23">
        <v>27496206.190030001</v>
      </c>
      <c r="C18" s="23">
        <v>7002451.0817014435</v>
      </c>
    </row>
    <row r="19" spans="1:15" x14ac:dyDescent="0.25">
      <c r="A19" s="24" t="s">
        <v>37</v>
      </c>
      <c r="B19" s="23">
        <v>0</v>
      </c>
      <c r="C19" s="23">
        <v>0</v>
      </c>
    </row>
    <row r="20" spans="1:15" x14ac:dyDescent="0.25">
      <c r="A20" s="25" t="s">
        <v>40</v>
      </c>
      <c r="B20" s="23">
        <v>16170.3073</v>
      </c>
      <c r="C20" s="23">
        <v>43988882.602029219</v>
      </c>
    </row>
    <row r="21" spans="1:15" x14ac:dyDescent="0.25">
      <c r="A21" s="26" t="s">
        <v>39</v>
      </c>
      <c r="B21" s="27">
        <f>+B9+B10-B16</f>
        <v>31868848.396430276</v>
      </c>
      <c r="C21" s="27">
        <f>+C9+C10-C16</f>
        <v>780510821.34330273</v>
      </c>
    </row>
    <row r="22" spans="1:15" x14ac:dyDescent="0.25">
      <c r="A22" s="33" t="s">
        <v>49</v>
      </c>
      <c r="B22" s="30">
        <f>SUM(B23:B24)</f>
        <v>409932268.90693998</v>
      </c>
      <c r="C22" s="30">
        <f>SUM(C23:C24)</f>
        <v>567854325.54840159</v>
      </c>
    </row>
    <row r="23" spans="1:15" x14ac:dyDescent="0.25">
      <c r="A23" s="25" t="s">
        <v>41</v>
      </c>
      <c r="B23" s="23">
        <v>252800058.02601999</v>
      </c>
      <c r="C23" s="23">
        <v>318534389.71447241</v>
      </c>
    </row>
    <row r="24" spans="1:15" x14ac:dyDescent="0.25">
      <c r="A24" s="25" t="s">
        <v>42</v>
      </c>
      <c r="B24" s="23">
        <v>157132210.88091999</v>
      </c>
      <c r="C24" s="23">
        <v>249319935.83392924</v>
      </c>
    </row>
    <row r="25" spans="1:15" x14ac:dyDescent="0.25">
      <c r="A25" s="26" t="s">
        <v>43</v>
      </c>
      <c r="B25" s="30">
        <f>+B21-B22</f>
        <v>-378063420.51050973</v>
      </c>
      <c r="C25" s="30">
        <f>+C21-C22</f>
        <v>212656495.79490113</v>
      </c>
    </row>
    <row r="26" spans="1:15" x14ac:dyDescent="0.25">
      <c r="A26" s="25" t="s">
        <v>48</v>
      </c>
      <c r="B26" s="23">
        <v>0</v>
      </c>
      <c r="C26" s="23">
        <v>35773474.381244645</v>
      </c>
    </row>
    <row r="27" spans="1:15" x14ac:dyDescent="0.25">
      <c r="A27" s="33" t="s">
        <v>47</v>
      </c>
      <c r="B27" s="30">
        <f>+B25-B26</f>
        <v>-378063420.51050973</v>
      </c>
      <c r="C27" s="30">
        <f>+C25-C26</f>
        <v>176883021.41365647</v>
      </c>
    </row>
    <row r="28" spans="1:15" s="1" customFormat="1" x14ac:dyDescent="0.25">
      <c r="B28" s="2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5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F3B6-1537-4DF7-A9E8-2A5464BADC9E}">
  <sheetPr>
    <pageSetUpPr fitToPage="1"/>
  </sheetPr>
  <dimension ref="A1:O39"/>
  <sheetViews>
    <sheetView tabSelected="1"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C32" sqref="C32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4" t="s">
        <v>106</v>
      </c>
      <c r="B1" s="34"/>
      <c r="C1" s="34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97</v>
      </c>
      <c r="B3" s="6" t="s">
        <v>103</v>
      </c>
      <c r="C3" s="6" t="s">
        <v>104</v>
      </c>
    </row>
    <row r="4" spans="1:5" x14ac:dyDescent="0.25">
      <c r="A4" s="7">
        <v>1</v>
      </c>
      <c r="B4" s="8">
        <v>2</v>
      </c>
      <c r="C4" s="7">
        <v>3</v>
      </c>
    </row>
    <row r="5" spans="1:5" s="13" customFormat="1" ht="24" customHeight="1" x14ac:dyDescent="0.25">
      <c r="A5" s="10" t="s">
        <v>50</v>
      </c>
      <c r="B5" s="12">
        <v>715897713.21027005</v>
      </c>
      <c r="C5" s="11">
        <v>634318447.7962054</v>
      </c>
    </row>
    <row r="6" spans="1:5" s="13" customFormat="1" x14ac:dyDescent="0.25">
      <c r="A6" s="14" t="s">
        <v>51</v>
      </c>
      <c r="B6" s="12">
        <v>411979533.35484004</v>
      </c>
      <c r="C6" s="15">
        <v>490940092.70453328</v>
      </c>
    </row>
    <row r="7" spans="1:5" s="9" customFormat="1" ht="24" customHeight="1" x14ac:dyDescent="0.25">
      <c r="A7" s="22" t="s">
        <v>53</v>
      </c>
      <c r="B7" s="23">
        <v>3166931126.8769598</v>
      </c>
      <c r="C7" s="23">
        <v>3076501107.4914923</v>
      </c>
    </row>
    <row r="8" spans="1:5" s="9" customFormat="1" x14ac:dyDescent="0.25">
      <c r="A8" s="22" t="s">
        <v>54</v>
      </c>
      <c r="B8" s="23">
        <v>1535417024.2959099</v>
      </c>
      <c r="C8" s="23">
        <v>2447985449.7317209</v>
      </c>
    </row>
    <row r="9" spans="1:5" s="17" customFormat="1" ht="38.25" customHeight="1" x14ac:dyDescent="0.25">
      <c r="A9" s="14" t="s">
        <v>55</v>
      </c>
      <c r="B9" s="16">
        <v>20872021783.513912</v>
      </c>
      <c r="C9" s="16">
        <v>24490204348.717823</v>
      </c>
    </row>
    <row r="10" spans="1:5" s="17" customFormat="1" ht="38.25" customHeight="1" x14ac:dyDescent="0.25">
      <c r="A10" s="14" t="s">
        <v>56</v>
      </c>
      <c r="B10" s="16">
        <v>0</v>
      </c>
      <c r="C10" s="15">
        <v>0</v>
      </c>
    </row>
    <row r="11" spans="1:5" s="17" customFormat="1" ht="38.25" customHeight="1" x14ac:dyDescent="0.25">
      <c r="A11" s="14" t="s">
        <v>57</v>
      </c>
      <c r="B11" s="16">
        <v>447467784.04916996</v>
      </c>
      <c r="C11" s="15">
        <v>508345603.7146644</v>
      </c>
    </row>
    <row r="12" spans="1:5" s="9" customFormat="1" ht="38.25" customHeight="1" x14ac:dyDescent="0.25">
      <c r="A12" s="14" t="s">
        <v>58</v>
      </c>
      <c r="B12" s="16">
        <v>2176810160.8504105</v>
      </c>
      <c r="C12" s="15">
        <v>762763232.36682129</v>
      </c>
    </row>
    <row r="13" spans="1:5" x14ac:dyDescent="0.25">
      <c r="A13" s="26" t="s">
        <v>59</v>
      </c>
      <c r="B13" s="27">
        <v>29326525126.151474</v>
      </c>
      <c r="C13" s="27">
        <v>32411058282.523258</v>
      </c>
      <c r="E13" s="20"/>
    </row>
    <row r="14" spans="1:5" x14ac:dyDescent="0.25">
      <c r="A14" s="14" t="s">
        <v>60</v>
      </c>
      <c r="B14" s="23">
        <v>1085851202.8696196</v>
      </c>
      <c r="C14" s="23">
        <v>1697691519.9863467</v>
      </c>
    </row>
    <row r="15" spans="1:5" x14ac:dyDescent="0.25">
      <c r="A15" s="14" t="s">
        <v>61</v>
      </c>
      <c r="B15" s="23">
        <v>1149430637.0915802</v>
      </c>
      <c r="C15" s="23">
        <v>1749998073.1946223</v>
      </c>
    </row>
    <row r="16" spans="1:5" x14ac:dyDescent="0.25">
      <c r="A16" s="14" t="s">
        <v>62</v>
      </c>
      <c r="B16" s="23">
        <v>6917254731.1229506</v>
      </c>
      <c r="C16" s="23">
        <v>7551796128.3311586</v>
      </c>
    </row>
    <row r="17" spans="1:15" x14ac:dyDescent="0.25">
      <c r="A17" s="24" t="s">
        <v>63</v>
      </c>
      <c r="B17" s="23">
        <v>1904178072.8627298</v>
      </c>
      <c r="C17" s="23">
        <v>1596982573.7074711</v>
      </c>
    </row>
    <row r="18" spans="1:15" x14ac:dyDescent="0.25">
      <c r="A18" s="24" t="s">
        <v>64</v>
      </c>
      <c r="B18" s="23">
        <v>7458751203.3023796</v>
      </c>
      <c r="C18" s="23">
        <v>7987233151.9277048</v>
      </c>
    </row>
    <row r="19" spans="1:15" x14ac:dyDescent="0.25">
      <c r="A19" s="24" t="s">
        <v>65</v>
      </c>
      <c r="B19" s="23">
        <v>6368146605.7116718</v>
      </c>
      <c r="C19" s="23">
        <v>5380277794.9759951</v>
      </c>
    </row>
    <row r="20" spans="1:15" x14ac:dyDescent="0.25">
      <c r="A20" s="24" t="s">
        <v>66</v>
      </c>
      <c r="B20" s="23">
        <v>494630473.681633</v>
      </c>
      <c r="C20" s="23">
        <v>1158098253.8396912</v>
      </c>
    </row>
    <row r="21" spans="1:15" x14ac:dyDescent="0.25">
      <c r="A21" s="26" t="s">
        <v>67</v>
      </c>
      <c r="B21" s="27">
        <v>25378242926.642563</v>
      </c>
      <c r="C21" s="27">
        <v>27122077495.96299</v>
      </c>
    </row>
    <row r="22" spans="1:15" x14ac:dyDescent="0.25">
      <c r="A22" s="24" t="s">
        <v>68</v>
      </c>
      <c r="B22" s="23">
        <v>3000000000.07125</v>
      </c>
      <c r="C22" s="23">
        <v>3788607260</v>
      </c>
    </row>
    <row r="23" spans="1:15" x14ac:dyDescent="0.25">
      <c r="A23" s="24" t="s">
        <v>69</v>
      </c>
      <c r="B23" s="23">
        <v>941881.96500000008</v>
      </c>
      <c r="C23" s="23">
        <v>941882</v>
      </c>
    </row>
    <row r="24" spans="1:15" x14ac:dyDescent="0.25">
      <c r="A24" s="24" t="s">
        <v>70</v>
      </c>
      <c r="B24" s="23">
        <v>1085858191.0398099</v>
      </c>
      <c r="C24" s="23">
        <v>1322001947.1444662</v>
      </c>
    </row>
    <row r="25" spans="1:15" x14ac:dyDescent="0.25">
      <c r="A25" s="24" t="s">
        <v>71</v>
      </c>
      <c r="B25" s="23">
        <v>-138517873.56705993</v>
      </c>
      <c r="C25" s="23">
        <v>177429697.41580424</v>
      </c>
    </row>
    <row r="26" spans="1:15" x14ac:dyDescent="0.25">
      <c r="A26" s="24" t="s">
        <v>72</v>
      </c>
      <c r="B26" s="23"/>
      <c r="C26" s="23"/>
    </row>
    <row r="27" spans="1:15" x14ac:dyDescent="0.25">
      <c r="A27" s="24" t="s">
        <v>73</v>
      </c>
      <c r="B27" s="23">
        <v>239545546.94345003</v>
      </c>
      <c r="C27" s="23">
        <v>546676.00214795675</v>
      </c>
    </row>
    <row r="28" spans="1:15" x14ac:dyDescent="0.25">
      <c r="A28" s="24" t="s">
        <v>74</v>
      </c>
      <c r="B28" s="23">
        <v>-378063420.51050997</v>
      </c>
      <c r="C28" s="23">
        <v>176883021.41365629</v>
      </c>
    </row>
    <row r="29" spans="1:15" x14ac:dyDescent="0.25">
      <c r="A29" s="26" t="s">
        <v>75</v>
      </c>
      <c r="B29" s="27">
        <v>3948282199.5090003</v>
      </c>
      <c r="C29" s="27">
        <v>5288980786.5602703</v>
      </c>
    </row>
    <row r="30" spans="1:15" x14ac:dyDescent="0.25">
      <c r="A30" s="26" t="s">
        <v>75</v>
      </c>
      <c r="B30" s="27">
        <v>29326525126.151562</v>
      </c>
      <c r="C30" s="27">
        <v>32411058282.523262</v>
      </c>
    </row>
    <row r="32" spans="1:15" s="1" customFormat="1" x14ac:dyDescent="0.25">
      <c r="B32" s="21">
        <f>+B29-'1'!B29</f>
        <v>0</v>
      </c>
      <c r="C32" s="21">
        <f>+C29-'1'!C29</f>
        <v>0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1">
        <f>+B30-'1'!B30</f>
        <v>0</v>
      </c>
      <c r="C33" s="21">
        <f>+C30-'1'!C30</f>
        <v>0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DA9C-CDBF-47C2-80A6-6DA6A37EE0DA}">
  <sheetPr>
    <pageSetUpPr fitToPage="1"/>
  </sheetPr>
  <dimension ref="A1:O2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4" t="s">
        <v>105</v>
      </c>
      <c r="B1" s="34"/>
      <c r="C1" s="34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96</v>
      </c>
      <c r="B3" s="6" t="s">
        <v>103</v>
      </c>
      <c r="C3" s="6" t="s">
        <v>104</v>
      </c>
    </row>
    <row r="4" spans="1:5" x14ac:dyDescent="0.25">
      <c r="A4" s="7">
        <v>1</v>
      </c>
      <c r="B4" s="8">
        <v>2</v>
      </c>
      <c r="C4" s="7">
        <v>3</v>
      </c>
    </row>
    <row r="5" spans="1:5" s="13" customFormat="1" ht="24" customHeight="1" x14ac:dyDescent="0.25">
      <c r="A5" s="28" t="s">
        <v>76</v>
      </c>
      <c r="B5" s="19">
        <v>1640229860.7760701</v>
      </c>
      <c r="C5" s="23">
        <v>1854269783.2674203</v>
      </c>
    </row>
    <row r="6" spans="1:5" s="13" customFormat="1" x14ac:dyDescent="0.25">
      <c r="A6" s="28" t="s">
        <v>77</v>
      </c>
      <c r="B6" s="19">
        <v>1072956975.8634499</v>
      </c>
      <c r="C6" s="18">
        <v>1090994917.6407578</v>
      </c>
    </row>
    <row r="7" spans="1:5" s="9" customFormat="1" ht="24" customHeight="1" x14ac:dyDescent="0.25">
      <c r="A7" s="29" t="s">
        <v>92</v>
      </c>
      <c r="B7" s="30">
        <v>567272884.91262019</v>
      </c>
      <c r="C7" s="30">
        <v>763274865.62666249</v>
      </c>
    </row>
    <row r="8" spans="1:5" s="9" customFormat="1" x14ac:dyDescent="0.25">
      <c r="A8" s="22" t="s">
        <v>78</v>
      </c>
      <c r="B8" s="23">
        <v>900521084.03601992</v>
      </c>
      <c r="C8" s="23">
        <v>410285478.72506481</v>
      </c>
    </row>
    <row r="9" spans="1:5" s="17" customFormat="1" ht="38.25" customHeight="1" x14ac:dyDescent="0.25">
      <c r="A9" s="31" t="s">
        <v>79</v>
      </c>
      <c r="B9" s="32">
        <v>-333248199.12339973</v>
      </c>
      <c r="C9" s="32">
        <v>352989386.90159768</v>
      </c>
    </row>
    <row r="10" spans="1:5" s="17" customFormat="1" ht="38.25" customHeight="1" x14ac:dyDescent="0.25">
      <c r="A10" s="31" t="s">
        <v>29</v>
      </c>
      <c r="B10" s="32">
        <v>425645197.39643002</v>
      </c>
      <c r="C10" s="32">
        <v>502663876.37350017</v>
      </c>
    </row>
    <row r="11" spans="1:5" s="17" customFormat="1" ht="38.25" customHeight="1" x14ac:dyDescent="0.25">
      <c r="A11" s="25" t="s">
        <v>84</v>
      </c>
      <c r="B11" s="12">
        <v>164303181.71960002</v>
      </c>
      <c r="C11" s="12">
        <v>289202612.36914223</v>
      </c>
    </row>
    <row r="12" spans="1:5" s="9" customFormat="1" ht="38.25" customHeight="1" x14ac:dyDescent="0.25">
      <c r="A12" s="25" t="s">
        <v>83</v>
      </c>
      <c r="B12" s="12">
        <v>50401847.314479999</v>
      </c>
      <c r="C12" s="12">
        <v>17252145.413494945</v>
      </c>
    </row>
    <row r="13" spans="1:5" x14ac:dyDescent="0.25">
      <c r="A13" s="25" t="s">
        <v>82</v>
      </c>
      <c r="B13" s="12">
        <v>0</v>
      </c>
      <c r="C13" s="12">
        <v>960052.40571125585</v>
      </c>
      <c r="E13" s="20"/>
    </row>
    <row r="14" spans="1:5" x14ac:dyDescent="0.25">
      <c r="A14" s="25" t="s">
        <v>81</v>
      </c>
      <c r="B14" s="12">
        <v>356505.69667000003</v>
      </c>
      <c r="C14" s="12">
        <v>536712</v>
      </c>
    </row>
    <row r="15" spans="1:5" x14ac:dyDescent="0.25">
      <c r="A15" s="25" t="s">
        <v>80</v>
      </c>
      <c r="B15" s="12">
        <v>210583662.66567999</v>
      </c>
      <c r="C15" s="12">
        <v>194712354.18515176</v>
      </c>
    </row>
    <row r="16" spans="1:5" x14ac:dyDescent="0.25">
      <c r="A16" s="31" t="s">
        <v>85</v>
      </c>
      <c r="B16" s="30">
        <v>60528149.876600005</v>
      </c>
      <c r="C16" s="30">
        <v>75142441.931795061</v>
      </c>
    </row>
    <row r="17" spans="1:15" x14ac:dyDescent="0.25">
      <c r="A17" s="24" t="s">
        <v>86</v>
      </c>
      <c r="B17" s="23">
        <v>33015773.379270002</v>
      </c>
      <c r="C17" s="23">
        <v>24151108.248064395</v>
      </c>
    </row>
    <row r="18" spans="1:15" x14ac:dyDescent="0.25">
      <c r="A18" s="24" t="s">
        <v>83</v>
      </c>
      <c r="B18" s="23">
        <v>27496206.190030001</v>
      </c>
      <c r="C18" s="23">
        <v>7002451.0817014435</v>
      </c>
    </row>
    <row r="19" spans="1:15" x14ac:dyDescent="0.25">
      <c r="A19" s="24" t="s">
        <v>87</v>
      </c>
      <c r="B19" s="23">
        <v>0</v>
      </c>
      <c r="C19" s="23">
        <v>0</v>
      </c>
    </row>
    <row r="20" spans="1:15" x14ac:dyDescent="0.25">
      <c r="A20" s="25" t="s">
        <v>80</v>
      </c>
      <c r="B20" s="23">
        <v>16170.3073</v>
      </c>
      <c r="C20" s="23">
        <v>43988882.602029219</v>
      </c>
    </row>
    <row r="21" spans="1:15" x14ac:dyDescent="0.25">
      <c r="A21" s="26" t="s">
        <v>88</v>
      </c>
      <c r="B21" s="27">
        <v>31868848.396430276</v>
      </c>
      <c r="C21" s="27">
        <v>780510821.34330273</v>
      </c>
    </row>
    <row r="22" spans="1:15" x14ac:dyDescent="0.25">
      <c r="A22" s="33" t="s">
        <v>89</v>
      </c>
      <c r="B22" s="30">
        <v>409932268.90693998</v>
      </c>
      <c r="C22" s="30">
        <v>567854325.54840159</v>
      </c>
    </row>
    <row r="23" spans="1:15" x14ac:dyDescent="0.25">
      <c r="A23" s="25" t="s">
        <v>90</v>
      </c>
      <c r="B23" s="23">
        <v>252800058.02601999</v>
      </c>
      <c r="C23" s="23">
        <v>318534389.71447241</v>
      </c>
    </row>
    <row r="24" spans="1:15" x14ac:dyDescent="0.25">
      <c r="A24" s="25" t="s">
        <v>91</v>
      </c>
      <c r="B24" s="23">
        <v>157132210.88091999</v>
      </c>
      <c r="C24" s="23">
        <v>249319935.83392924</v>
      </c>
    </row>
    <row r="25" spans="1:15" x14ac:dyDescent="0.25">
      <c r="A25" s="26" t="s">
        <v>93</v>
      </c>
      <c r="B25" s="30">
        <v>-378063420.51050973</v>
      </c>
      <c r="C25" s="30">
        <v>212656495.79490113</v>
      </c>
    </row>
    <row r="26" spans="1:15" x14ac:dyDescent="0.25">
      <c r="A26" s="25" t="s">
        <v>94</v>
      </c>
      <c r="B26" s="23">
        <v>0</v>
      </c>
      <c r="C26" s="23">
        <v>35773474.381244645</v>
      </c>
    </row>
    <row r="27" spans="1:15" x14ac:dyDescent="0.25">
      <c r="A27" s="33" t="s">
        <v>95</v>
      </c>
      <c r="B27" s="30">
        <v>-378063420.51050973</v>
      </c>
      <c r="C27" s="30">
        <v>176883021.41365647</v>
      </c>
    </row>
    <row r="28" spans="1:15" s="1" customFormat="1" x14ac:dyDescent="0.25">
      <c r="B28" s="2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</vt:lpstr>
      <vt:lpstr>2</vt:lpstr>
      <vt:lpstr>1 (2)</vt:lpstr>
      <vt:lpstr>2 (2)</vt:lpstr>
      <vt:lpstr>'1'!Область_печати</vt:lpstr>
      <vt:lpstr>'1 (2)'!Область_печати</vt:lpstr>
      <vt:lpstr>'2'!Область_печати</vt:lpstr>
      <vt:lpstr>'2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user54-169 Odilov Farrux</dc:creator>
  <cp:lastModifiedBy>user54-169 Odilov Farrux</cp:lastModifiedBy>
  <dcterms:created xsi:type="dcterms:W3CDTF">2023-01-24T09:41:37Z</dcterms:created>
  <dcterms:modified xsi:type="dcterms:W3CDTF">2024-07-26T07:32:32Z</dcterms:modified>
</cp:coreProperties>
</file>