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zod.I\Desktop\Рабочи стол\Отчетлар\Март 2026\"/>
    </mc:Choice>
  </mc:AlternateContent>
  <xr:revisionPtr revIDLastSave="0" documentId="13_ncr:1_{CDBF030E-A443-4146-B7B6-64411EA02B6D}" xr6:coauthVersionLast="47" xr6:coauthVersionMax="47" xr10:uidLastSave="{00000000-0000-0000-0000-000000000000}"/>
  <bookViews>
    <workbookView xWindow="-120" yWindow="-120" windowWidth="29040" windowHeight="15720" xr2:uid="{0C8BC036-608F-404C-BD18-22150D8AB887}"/>
  </bookViews>
  <sheets>
    <sheet name="16" sheetId="1" r:id="rId1"/>
    <sheet name="17" sheetId="2" r:id="rId2"/>
  </sheets>
  <definedNames>
    <definedName name="_xlnm._FilterDatabase" localSheetId="0" hidden="1">'16'!$A$9:$K$173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0" i="1" l="1"/>
  <c r="G69" i="1"/>
  <c r="G68" i="1"/>
  <c r="G45" i="1"/>
  <c r="G44" i="1"/>
  <c r="G90" i="1"/>
  <c r="G97" i="1"/>
  <c r="G85" i="1"/>
  <c r="G71" i="1"/>
  <c r="G74" i="1"/>
  <c r="G75" i="1"/>
  <c r="G140" i="1"/>
  <c r="G139" i="1"/>
  <c r="G149" i="1"/>
  <c r="G148" i="1"/>
  <c r="G144" i="1"/>
  <c r="G122" i="1"/>
  <c r="G121" i="1"/>
  <c r="G130" i="1" l="1"/>
  <c r="G41" i="2"/>
  <c r="G126" i="1"/>
  <c r="G58" i="2"/>
  <c r="G157" i="1"/>
  <c r="G103" i="1"/>
  <c r="G147" i="1"/>
  <c r="G102" i="1"/>
  <c r="I173" i="1"/>
  <c r="H173" i="1"/>
  <c r="G173" i="1" l="1"/>
  <c r="I175" i="1" s="1"/>
</calcChain>
</file>

<file path=xl/sharedStrings.xml><?xml version="1.0" encoding="utf-8"?>
<sst xmlns="http://schemas.openxmlformats.org/spreadsheetml/2006/main" count="652" uniqueCount="516">
  <si>
    <t>T/r</t>
  </si>
  <si>
    <t>Rusumi</t>
  </si>
  <si>
    <t>Davlat raqami</t>
  </si>
  <si>
    <t>Ishlab chiqarilgan yili</t>
  </si>
  <si>
    <t>Balansga olingan vaqti</t>
  </si>
  <si>
    <t>(aniq sanasi)</t>
  </si>
  <si>
    <t>Soni</t>
  </si>
  <si>
    <t>(dona)</t>
  </si>
  <si>
    <t>Balansga olingan vaqtdagi qiymati</t>
  </si>
  <si>
    <t>(ming so‘mda)</t>
  </si>
  <si>
    <t>Saqlash xarajatlari</t>
  </si>
  <si>
    <t>Jihozlash xarajatlari</t>
  </si>
  <si>
    <t>Hisobot davrida harakatlangan masofa</t>
  </si>
  <si>
    <t>Jami harakatlan-gan masofa</t>
  </si>
  <si>
    <t>(Hisobot yilining ma’lumotlar e’lon qilinayotgan choragi)</t>
  </si>
  <si>
    <t>Ma’lumotlar e’lon qilinayotgan davr bo‘yicha jami:</t>
  </si>
  <si>
    <t>Hisobot yilining o‘tgan davri bo‘yicha jami:</t>
  </si>
  <si>
    <t>Mulk turi</t>
  </si>
  <si>
    <t>Joylashgan manzili</t>
  </si>
  <si>
    <t>Kadastr raqami</t>
  </si>
  <si>
    <t>(aniq sana)</t>
  </si>
  <si>
    <t>Qiymati</t>
  </si>
  <si>
    <t>Qayta baholangan narxi</t>
  </si>
  <si>
    <t>Jihozlash xarajatlarining moliyalashtirish manbasi</t>
  </si>
  <si>
    <t>Budjet</t>
  </si>
  <si>
    <t>Budjetdan tashqari jamg‘arma</t>
  </si>
  <si>
    <t>BYD CHAZOR</t>
  </si>
  <si>
    <t>TRACKER-2 TRK PREMIER PLUS</t>
  </si>
  <si>
    <t>TRACKER-2 TRK Premier PLUS</t>
  </si>
  <si>
    <t>Malibu-2MALBDB2TL</t>
  </si>
  <si>
    <t>Электромобил BYD Chazor DM-i</t>
  </si>
  <si>
    <t>LACETTI L-ELEGANT/AT PLUS - LACETTI L-ELEGANT/AT PLUS</t>
  </si>
  <si>
    <t>MALIBU -2</t>
  </si>
  <si>
    <t>Автомашина NEXIA 3 AV-OPTIMUM PLUS</t>
  </si>
  <si>
    <t>MALIBU-2 Mosaic Black Metallic LSY*230622385</t>
  </si>
  <si>
    <t>MALIBU -2   2.0л АТ LT C3ULTG кузов №L1ZA69X9LB301462 Цвет GB0 Двигатель №183190763</t>
  </si>
  <si>
    <t>Нексия 3</t>
  </si>
  <si>
    <t>Nexia-3</t>
  </si>
  <si>
    <t>NEXIA 3 (LT AE3 AK5 C60 CL4 D75 DL6 QI1 RRL T3N UQ4) XWBTF69V1JA054224, B15D2111822077GRXX0315, GAZ 20.08.2018Г</t>
  </si>
  <si>
    <t>01 285 TLA</t>
  </si>
  <si>
    <t>01 101 NDA</t>
  </si>
  <si>
    <t>01 084 SLA</t>
  </si>
  <si>
    <t>01 860 AAA</t>
  </si>
  <si>
    <t>01 446 YGA</t>
  </si>
  <si>
    <t>01 101 LDA</t>
  </si>
  <si>
    <t>01 704 OFA</t>
  </si>
  <si>
    <t>01 101 UHA</t>
  </si>
  <si>
    <t>01 643 CGA</t>
  </si>
  <si>
    <t>01 642 CGA</t>
  </si>
  <si>
    <t>01 879 QFA</t>
  </si>
  <si>
    <t>05.04.2024</t>
  </si>
  <si>
    <t>27.12.2023</t>
  </si>
  <si>
    <t>29.02.2024</t>
  </si>
  <si>
    <t>14.10.2020</t>
  </si>
  <si>
    <t>27.09.2023</t>
  </si>
  <si>
    <t>25.10.2023</t>
  </si>
  <si>
    <t>11.05.2020</t>
  </si>
  <si>
    <t>10.12.2024</t>
  </si>
  <si>
    <t>20.09.2019</t>
  </si>
  <si>
    <t>08.04.2019</t>
  </si>
  <si>
    <t>10.04.2019</t>
  </si>
  <si>
    <t>30.08.2018</t>
  </si>
  <si>
    <t>Кукон</t>
  </si>
  <si>
    <t>Автомобил - Damas-2 D2</t>
  </si>
  <si>
    <t>40 873 SBA</t>
  </si>
  <si>
    <t>Маргилон</t>
  </si>
  <si>
    <t>Андижон</t>
  </si>
  <si>
    <t xml:space="preserve">	Damas-2</t>
  </si>
  <si>
    <t>LACETTI L-ELEGANT/AT PLUS</t>
  </si>
  <si>
    <t>Хонка</t>
  </si>
  <si>
    <t xml:space="preserve">	Damas-2 - DAMAS-2 D2 (Дамас делюкс пас.)</t>
  </si>
  <si>
    <t>90 863 WAA</t>
  </si>
  <si>
    <t>Хива</t>
  </si>
  <si>
    <t xml:space="preserve">	Damas-2 - DAMAS-2 D2 (Дамас делюкс)</t>
  </si>
  <si>
    <t>90 072 DBA</t>
  </si>
  <si>
    <t>Lacetti Gentra - LACETTI L-ELEGANT/AT PLUS</t>
  </si>
  <si>
    <t>Фаргона</t>
  </si>
  <si>
    <t xml:space="preserve">	Damas-2 - Дамас автомашинаси</t>
  </si>
  <si>
    <t>40 912 SBA</t>
  </si>
  <si>
    <t>LACETTI (1.5)(LI15-15) 2018 г.</t>
  </si>
  <si>
    <t>40 051 FAA</t>
  </si>
  <si>
    <t>Нурафшон</t>
  </si>
  <si>
    <t xml:space="preserve">	Damas-2 - D2(Дамас Делюкс пассажирский)</t>
  </si>
  <si>
    <t xml:space="preserve">	LACETTI L-ELEGANT/AT PLUS - LACETTI L-ELEGANT/AT PLUS</t>
  </si>
  <si>
    <t xml:space="preserve">	Damas-2 - D2 Дамас Делюкс пассажирский</t>
  </si>
  <si>
    <t>Damas-2 - D2</t>
  </si>
  <si>
    <t>10 922 GBA</t>
  </si>
  <si>
    <t xml:space="preserve">	Damas-2 - DAMAS-2 D2 (Дамас Делюкс)</t>
  </si>
  <si>
    <t>10 683 YBA</t>
  </si>
  <si>
    <t>Damas (UZG B60)</t>
  </si>
  <si>
    <t>10 588 SBA</t>
  </si>
  <si>
    <t xml:space="preserve">	LACETTI L-ELEGANT/AT PLUS</t>
  </si>
  <si>
    <t xml:space="preserve">	автомашину LACETTI(1.5) (L15-15) GAZ Summit White</t>
  </si>
  <si>
    <t>01 746 GHA</t>
  </si>
  <si>
    <t>60 155 XAA</t>
  </si>
  <si>
    <t>Жиззах</t>
  </si>
  <si>
    <t>25 404 RAA</t>
  </si>
  <si>
    <t>Lacetti 1.5 № 01227ZFA</t>
  </si>
  <si>
    <t xml:space="preserve">	Damas-2 - D2 (Дамас люкс пассажирский)</t>
  </si>
  <si>
    <t>25 485 RAA</t>
  </si>
  <si>
    <t>Янгиобод</t>
  </si>
  <si>
    <t>Lacetti Gentra - LACETTI L3-15G</t>
  </si>
  <si>
    <t>25 079 RAA</t>
  </si>
  <si>
    <t xml:space="preserve">	Damas-2 DLX</t>
  </si>
  <si>
    <t>80 612 CBA</t>
  </si>
  <si>
    <t>Навоий</t>
  </si>
  <si>
    <t xml:space="preserve">	LACETTI L-ELEGANT/AT PLUS 2021</t>
  </si>
  <si>
    <t xml:space="preserve">	Damas-2 - D2 Summit White (GAZ)</t>
  </si>
  <si>
    <t>85 228 WAA</t>
  </si>
  <si>
    <t xml:space="preserve">	LACETTI(1.5)(L15-15) автомашинаси</t>
  </si>
  <si>
    <t>85 090 KAA</t>
  </si>
  <si>
    <t xml:space="preserve">	Бошқа асосий воситалар - Автомашина</t>
  </si>
  <si>
    <t>Карши</t>
  </si>
  <si>
    <t>70 715 QBA</t>
  </si>
  <si>
    <t>70 014 КАА</t>
  </si>
  <si>
    <t>DAMAS-2 D (Дамас Делюкс пассажирский СТГ )</t>
  </si>
  <si>
    <t>50 093 FBA</t>
  </si>
  <si>
    <t>COBALT GX -Style AT</t>
  </si>
  <si>
    <t>Самарканд</t>
  </si>
  <si>
    <t xml:space="preserve">	Damas-2 - Damas -2 D2</t>
  </si>
  <si>
    <t>30 372 KBA</t>
  </si>
  <si>
    <t xml:space="preserve">	Lacetti (1.5)(L3-15)хизмат автомашинаси</t>
  </si>
  <si>
    <t>LACETTI -SUMMIT WHITE(GAZ) а/т</t>
  </si>
  <si>
    <t>Тошкент</t>
  </si>
  <si>
    <t>01 970 FXA</t>
  </si>
  <si>
    <t xml:space="preserve">	DAMAS-2(D2)</t>
  </si>
  <si>
    <t>01 752 FVA</t>
  </si>
  <si>
    <t>30 042 KBA</t>
  </si>
  <si>
    <t xml:space="preserve">	DAMAS-2 D2</t>
  </si>
  <si>
    <t>Сергели</t>
  </si>
  <si>
    <t>Lasetti L-Elegant/AT Plus цветGB0 счет справка ААВ 0997877</t>
  </si>
  <si>
    <t xml:space="preserve">	Damas-2 - Дамас делюкс пассажирский</t>
  </si>
  <si>
    <t>Яккасарой</t>
  </si>
  <si>
    <t>01 774 HHA</t>
  </si>
  <si>
    <t xml:space="preserve">	Damas-2 - DAMAS-2 D2</t>
  </si>
  <si>
    <t>01 687 WHA</t>
  </si>
  <si>
    <t>Гулистон</t>
  </si>
  <si>
    <t xml:space="preserve">	Lacetti Gentra - Бошкарув карорига асосан</t>
  </si>
  <si>
    <t xml:space="preserve">	DAMAS-2 2018</t>
  </si>
  <si>
    <t>20 351 ОАА</t>
  </si>
  <si>
    <t>Нукус</t>
  </si>
  <si>
    <t>95 363 VAA</t>
  </si>
  <si>
    <t>GM UZ Lacetti 15 SX</t>
  </si>
  <si>
    <t>95 095 WAA</t>
  </si>
  <si>
    <t xml:space="preserve">	автомашина Lacetti (1.5)(L15-15)</t>
  </si>
  <si>
    <t>95 363 SAA</t>
  </si>
  <si>
    <t>Беруний</t>
  </si>
  <si>
    <t>95 870 YAA</t>
  </si>
  <si>
    <t>Damas-2</t>
  </si>
  <si>
    <t xml:space="preserve">	Damas-2 - D2 автомашинаси</t>
  </si>
  <si>
    <t>75 422 VAA</t>
  </si>
  <si>
    <t>Хоразм</t>
  </si>
  <si>
    <t>90 553 CBA</t>
  </si>
  <si>
    <t>90 308 CBA</t>
  </si>
  <si>
    <t>Кукдала</t>
  </si>
  <si>
    <t xml:space="preserve">	Lacetti Gentra</t>
  </si>
  <si>
    <t>Маъмурий бино</t>
  </si>
  <si>
    <t>40 590 RBA</t>
  </si>
  <si>
    <t>Чимбой</t>
  </si>
  <si>
    <t>95 274 AVA</t>
  </si>
  <si>
    <t>Damas-2 - Автомашина DAMAS-2D2</t>
  </si>
  <si>
    <t>Газалкент</t>
  </si>
  <si>
    <t>№</t>
  </si>
  <si>
    <t>30.03.1995</t>
  </si>
  <si>
    <t>30.09.2020</t>
  </si>
  <si>
    <t>15.03.2016</t>
  </si>
  <si>
    <t>08.05.2002</t>
  </si>
  <si>
    <t>21.08.2023</t>
  </si>
  <si>
    <t>17.12.2020</t>
  </si>
  <si>
    <t>29.12.2022</t>
  </si>
  <si>
    <t>31.08.2017</t>
  </si>
  <si>
    <t>30.09.2021</t>
  </si>
  <si>
    <t>22.12.1998</t>
  </si>
  <si>
    <t>22.11.2002</t>
  </si>
  <si>
    <t>30.11.2022</t>
  </si>
  <si>
    <t>22.12.2020</t>
  </si>
  <si>
    <t>18.09.1998</t>
  </si>
  <si>
    <t>22.04.2014</t>
  </si>
  <si>
    <t>16.02.2012</t>
  </si>
  <si>
    <t>31.12.2015</t>
  </si>
  <si>
    <t>27.04.2021</t>
  </si>
  <si>
    <t>01.01.1996</t>
  </si>
  <si>
    <t>28.04.2021</t>
  </si>
  <si>
    <t>29.04.2019</t>
  </si>
  <si>
    <t>30.06.2002</t>
  </si>
  <si>
    <t>28.09.2000</t>
  </si>
  <si>
    <t>28.06.2021</t>
  </si>
  <si>
    <t>29.06.2020</t>
  </si>
  <si>
    <t>13.06.2017</t>
  </si>
  <si>
    <t>26.08.1999</t>
  </si>
  <si>
    <t>30.11.2002</t>
  </si>
  <si>
    <t>30.09.2024</t>
  </si>
  <si>
    <t>29.01.2021</t>
  </si>
  <si>
    <t>31.03.2009</t>
  </si>
  <si>
    <t>28.01.2012</t>
  </si>
  <si>
    <t>13.04.2010</t>
  </si>
  <si>
    <t>02.07.2021</t>
  </si>
  <si>
    <t>30.12.1998</t>
  </si>
  <si>
    <t>17.06.1995</t>
  </si>
  <si>
    <t>30.05.2003</t>
  </si>
  <si>
    <t>30.11.2016</t>
  </si>
  <si>
    <t>30.06.2003</t>
  </si>
  <si>
    <t>18.11.1999</t>
  </si>
  <si>
    <t>31.12.1997</t>
  </si>
  <si>
    <t>03.07.2020</t>
  </si>
  <si>
    <t>06.04.1999</t>
  </si>
  <si>
    <t>10:10:02:03:01:0010</t>
  </si>
  <si>
    <t>11:21:01:01:06:8848</t>
  </si>
  <si>
    <t>11:22:01:01:05:0556</t>
  </si>
  <si>
    <t>11:19:02:01:02:0287</t>
  </si>
  <si>
    <t>11:03:18:06:01:1177</t>
  </si>
  <si>
    <t>15:20:01:03:02:0508</t>
  </si>
  <si>
    <t>15:16:01:15:01:0357</t>
  </si>
  <si>
    <t>15:19:01:01:01:0110</t>
  </si>
  <si>
    <t>13:13:01:06:01:0824</t>
  </si>
  <si>
    <t>13:12:01:01:01:1093</t>
  </si>
  <si>
    <t>21:09:02:01:02:0234</t>
  </si>
  <si>
    <t>20:12:01:36:01:0600</t>
  </si>
  <si>
    <t>20:14:01:07:01:0914</t>
  </si>
  <si>
    <t>20:01:01:05:01:0174</t>
  </si>
  <si>
    <t>17:15:03:01:05:8622</t>
  </si>
  <si>
    <t>17:14:01:01:11:0097</t>
  </si>
  <si>
    <t>14:15:06:01:04:0827</t>
  </si>
  <si>
    <t>14:16:02:02:19:0136</t>
  </si>
  <si>
    <t>16:08:09:01:01:0081</t>
  </si>
  <si>
    <t>16:05:06:02:01:0106</t>
  </si>
  <si>
    <t>10:05:04:02:02:0042</t>
  </si>
  <si>
    <t>17:12:03:01:02:0364</t>
  </si>
  <si>
    <t>22:11:03:03:04:0365</t>
  </si>
  <si>
    <t>22:04:12:01:01:2524</t>
  </si>
  <si>
    <t>22:12:01:01:04:0564</t>
  </si>
  <si>
    <t>18:15:01:01:06:2823</t>
  </si>
  <si>
    <t>18:08:01:01:03:0811</t>
  </si>
  <si>
    <t>19:08:04:02:03:0375</t>
  </si>
  <si>
    <t>19:10:10:02:01:0095</t>
  </si>
  <si>
    <t>23:02:16:02:01:0379</t>
  </si>
  <si>
    <t>12:10:03:04:03:0280</t>
  </si>
  <si>
    <t>12:11:01:02:02:0293</t>
  </si>
  <si>
    <t>12:11:05:01:02:0392:0001:021</t>
  </si>
  <si>
    <t>Амалиёт бошкармаси</t>
  </si>
  <si>
    <t>Кукон БХО</t>
  </si>
  <si>
    <t>Маргилон БХМ</t>
  </si>
  <si>
    <t>Андижон БХО</t>
  </si>
  <si>
    <t>Хужаобод БХМ</t>
  </si>
  <si>
    <t>Кургонтепа БХМ</t>
  </si>
  <si>
    <t>Хонка БХМ</t>
  </si>
  <si>
    <t>Хива БХМ</t>
  </si>
  <si>
    <t>Фаргона БХО</t>
  </si>
  <si>
    <t>Нурафшон БХО</t>
  </si>
  <si>
    <t>Янгийул БХМ</t>
  </si>
  <si>
    <t>Охангарон БХМ</t>
  </si>
  <si>
    <t>Бухоро БХО</t>
  </si>
  <si>
    <t>Когон БХМ</t>
  </si>
  <si>
    <t>Жиззах БХО</t>
  </si>
  <si>
    <t>Янгиобод БХМ</t>
  </si>
  <si>
    <t>Галаосиё БХМ</t>
  </si>
  <si>
    <t>Навоий БХО</t>
  </si>
  <si>
    <t>Карши БХО</t>
  </si>
  <si>
    <t>Наманган БХО</t>
  </si>
  <si>
    <t>Самарканд БХО</t>
  </si>
  <si>
    <t>Тошкент БХО</t>
  </si>
  <si>
    <t>Поп БХМ</t>
  </si>
  <si>
    <t>Учкургон БХМ</t>
  </si>
  <si>
    <t>Каттакургон БХМ</t>
  </si>
  <si>
    <t>Сергели БХМ</t>
  </si>
  <si>
    <t>Яккасарой БХМ</t>
  </si>
  <si>
    <t>Гулистон БХО</t>
  </si>
  <si>
    <t>Нукус БХО</t>
  </si>
  <si>
    <t>Беруний БХМ</t>
  </si>
  <si>
    <t>Термиз БХО</t>
  </si>
  <si>
    <t>Жаркургон БХМ</t>
  </si>
  <si>
    <t>Сариосиё БХМ</t>
  </si>
  <si>
    <t>Кумкургон БХМ</t>
  </si>
  <si>
    <t>Хоразм БХО</t>
  </si>
  <si>
    <t>Кукдала БХМ</t>
  </si>
  <si>
    <t>Янгиер БХМ</t>
  </si>
  <si>
    <t>БХО/БХМ номлари</t>
  </si>
  <si>
    <t>01 109 YMA</t>
  </si>
  <si>
    <t>01 827 KLA</t>
  </si>
  <si>
    <t>01 829 KLA</t>
  </si>
  <si>
    <t>01 830 KLA</t>
  </si>
  <si>
    <t>Амалиёт бошқармаси 750</t>
  </si>
  <si>
    <t>10:07: 43:03:02:0046</t>
  </si>
  <si>
    <t>23:15:18:01:03:0019</t>
  </si>
  <si>
    <t>19:11:40:01:01:0290</t>
  </si>
  <si>
    <t>19:15:40:01:02:0318</t>
  </si>
  <si>
    <t>19:08:40:02:04:0178</t>
  </si>
  <si>
    <t>25 792 XAA</t>
  </si>
  <si>
    <t>30 715 PBA</t>
  </si>
  <si>
    <t>Яккабог</t>
  </si>
  <si>
    <t>19:00:09:01:01:0441:0001-4</t>
  </si>
  <si>
    <t>10:06:42:01:02:0264</t>
  </si>
  <si>
    <t>16:12:01:01:04:00:58:0001:002</t>
  </si>
  <si>
    <t>16:12:01:01:01:0079:0001:3</t>
  </si>
  <si>
    <t>23:10:12:01:05:5199</t>
  </si>
  <si>
    <t>23:07:01:20:01:0305</t>
  </si>
  <si>
    <t>Яккабог БХМ</t>
  </si>
  <si>
    <t>R-A 1640553</t>
  </si>
  <si>
    <t>01 771 CJA</t>
  </si>
  <si>
    <t>10:11:40:01:01:0112/0001</t>
  </si>
  <si>
    <t xml:space="preserve">	Damas-2 - DAMAS-2D2 STYLE PLUS</t>
  </si>
  <si>
    <t>Damas-2 - Дамас автомашинаси</t>
  </si>
  <si>
    <t>Damas-2 - DAMAS-2 D2 STYLE PLU</t>
  </si>
  <si>
    <t xml:space="preserve">	Damas-2 - Дамас автомашина</t>
  </si>
  <si>
    <t xml:space="preserve">	Damas-2 - Damas-2</t>
  </si>
  <si>
    <t xml:space="preserve">	Damas-2 - Дамас</t>
  </si>
  <si>
    <t>50 779 TBA</t>
  </si>
  <si>
    <t xml:space="preserve">	Damas-2 - DAMAS-2 D2 STYLEPLUS</t>
  </si>
  <si>
    <t xml:space="preserve">	Damas-2 - Дамас-2 (Тошкент ХБ)</t>
  </si>
  <si>
    <t xml:space="preserve">	Damas-2 - Damas-2 STYLE PLUS</t>
  </si>
  <si>
    <t>DAMAS-2 D2 STYLE PLUS</t>
  </si>
  <si>
    <t>95 825 OBA</t>
  </si>
  <si>
    <t xml:space="preserve">	Damas-2 - DAMAS-2 D2 STYLE PLU</t>
  </si>
  <si>
    <t xml:space="preserve">	Damas-2 - муаммоли кредитлар у</t>
  </si>
  <si>
    <t>10 841 GBA</t>
  </si>
  <si>
    <t>40 603 LCA</t>
  </si>
  <si>
    <t>60 159 ZBA</t>
  </si>
  <si>
    <t>85 219 AAA</t>
  </si>
  <si>
    <t>01 101 MDA</t>
  </si>
  <si>
    <t>70 471 TBA</t>
  </si>
  <si>
    <t>Damas-2 - STYLE PLUS</t>
  </si>
  <si>
    <t xml:space="preserve">	Damas-2 - STYLE PLUS</t>
  </si>
  <si>
    <t xml:space="preserve">	EQUINOX - EQUINOX - AT 3 LT AW</t>
  </si>
  <si>
    <t>Captiva 5</t>
  </si>
  <si>
    <t xml:space="preserve">	Captiva 5 -</t>
  </si>
  <si>
    <t>Captiva 5 -</t>
  </si>
  <si>
    <t xml:space="preserve">	Chevrolet Onix - Premier 2 turbo</t>
  </si>
  <si>
    <t xml:space="preserve">	Captiva 5</t>
  </si>
  <si>
    <t>МАЪЛУМОТЛАР</t>
  </si>
  <si>
    <t>01 908 YMA</t>
  </si>
  <si>
    <t>01 094 YNA</t>
  </si>
  <si>
    <t>01 097 YNA</t>
  </si>
  <si>
    <t>Chevrolet Onix - Premier 2 turbo</t>
  </si>
  <si>
    <t>Chevrolet Tracker</t>
  </si>
  <si>
    <t>10 473 BCA</t>
  </si>
  <si>
    <t>95 195 DBA</t>
  </si>
  <si>
    <t>95 594 PBA</t>
  </si>
  <si>
    <t>95 596 PBA</t>
  </si>
  <si>
    <t>40 596 KCA</t>
  </si>
  <si>
    <t>40 582 KCA</t>
  </si>
  <si>
    <t>20 596 YAA</t>
  </si>
  <si>
    <t>20 874 SAA</t>
  </si>
  <si>
    <t>20 179 XAA</t>
  </si>
  <si>
    <t>60 573 ECA</t>
  </si>
  <si>
    <t>50 572 YBA</t>
  </si>
  <si>
    <t>50 024 TBA</t>
  </si>
  <si>
    <t>70 592 ZBA</t>
  </si>
  <si>
    <t>70 581 ZBA</t>
  </si>
  <si>
    <t>70 043 TBA</t>
  </si>
  <si>
    <t>01 308 YNA</t>
  </si>
  <si>
    <t>01 453 YNA</t>
  </si>
  <si>
    <t>01 471 YNA</t>
  </si>
  <si>
    <t>01 527 YNA</t>
  </si>
  <si>
    <t>80 971 GCA</t>
  </si>
  <si>
    <t>80 527 AKA</t>
  </si>
  <si>
    <t>10 931 ADA</t>
  </si>
  <si>
    <t xml:space="preserve">	Malibu2 - МАЛИБУ-2 MALBDB 9AT</t>
  </si>
  <si>
    <t>10:10:41:04:02:0013/0001</t>
  </si>
  <si>
    <t>01 504 EMA</t>
  </si>
  <si>
    <t>01 701 DNA</t>
  </si>
  <si>
    <t>01 680 ENA</t>
  </si>
  <si>
    <t>25 657 YAA</t>
  </si>
  <si>
    <t>25 602 ZAA</t>
  </si>
  <si>
    <t>85 420 KBA</t>
  </si>
  <si>
    <t>85 549 KBA</t>
  </si>
  <si>
    <t>85 539 KBA</t>
  </si>
  <si>
    <t>30 380 SBA</t>
  </si>
  <si>
    <t>30 580 ВСА</t>
  </si>
  <si>
    <t>01 830 YMA</t>
  </si>
  <si>
    <t>01 863 ULA</t>
  </si>
  <si>
    <t>01 705 XGA</t>
  </si>
  <si>
    <t>20 597 YAA</t>
  </si>
  <si>
    <t>75 037 FBA</t>
  </si>
  <si>
    <t>75 573 KBA</t>
  </si>
  <si>
    <t>90 378 QBA</t>
  </si>
  <si>
    <t>90 581 RBA</t>
  </si>
  <si>
    <t>Термиз</t>
  </si>
  <si>
    <t>01 495 GNA</t>
  </si>
  <si>
    <t>Cobalt - GX-MIDNIGHT AT (MCM)</t>
  </si>
  <si>
    <t>Cobalt - кобалт</t>
  </si>
  <si>
    <t>75 324 ААА</t>
  </si>
  <si>
    <t>Cobalt - кобальт</t>
  </si>
  <si>
    <t>75 057 LBA</t>
  </si>
  <si>
    <t>КУМКУРГОН</t>
  </si>
  <si>
    <t>75 552 EBA</t>
  </si>
  <si>
    <t>ЖАРКУРГОН</t>
  </si>
  <si>
    <t>Chevrolet Tracker -</t>
  </si>
  <si>
    <t>Cobalt - COBALT GX-MIDNIGHT</t>
  </si>
  <si>
    <t>ПОП</t>
  </si>
  <si>
    <t>УЧКУРГОН</t>
  </si>
  <si>
    <t>Damas-2 - Damas-2 D2 STYLEPlus</t>
  </si>
  <si>
    <t>КАТТАКУРГОН</t>
  </si>
  <si>
    <t>Cobalt - Нукус БХО кобалт</t>
  </si>
  <si>
    <t>Cobalt - Беруний БХМ кобальт</t>
  </si>
  <si>
    <t>ОХАНГАРОН</t>
  </si>
  <si>
    <t>ЯНГИЙУЛ</t>
  </si>
  <si>
    <t>Cobalt - ,</t>
  </si>
  <si>
    <t>Cobalt -</t>
  </si>
  <si>
    <t>40 051 OCA</t>
  </si>
  <si>
    <t>40 440 PCA</t>
  </si>
  <si>
    <t>40 622 DCA</t>
  </si>
  <si>
    <t>БУХОРО</t>
  </si>
  <si>
    <t>80 315 RBA</t>
  </si>
  <si>
    <t>ГАЛАОСИЁ</t>
  </si>
  <si>
    <t>60 602 ZBA</t>
  </si>
  <si>
    <t>КУРГОНТЕПА</t>
  </si>
  <si>
    <t>60 883 WBA</t>
  </si>
  <si>
    <t>Cobalt - Cobalt GX</t>
  </si>
  <si>
    <t>ХУЖАОБОД</t>
  </si>
  <si>
    <t>Cobalt - Хоразм БХО кобалт</t>
  </si>
  <si>
    <t>Damas-2 - Хоразм БХО Дамас</t>
  </si>
  <si>
    <t>90 484 MBA</t>
  </si>
  <si>
    <t>90 848 MBA</t>
  </si>
  <si>
    <t>Cobalt - Хонка БХМ кобальт</t>
  </si>
  <si>
    <t>90 944 MBA</t>
  </si>
  <si>
    <t>Cobalt - Хива БХМ кобальт</t>
  </si>
  <si>
    <t>90 855 MBA</t>
  </si>
  <si>
    <t>Cobalt - MIDNIGHT</t>
  </si>
  <si>
    <t>10 722 QCA</t>
  </si>
  <si>
    <t>70 972 КАА</t>
  </si>
  <si>
    <t>70 465 LBA</t>
  </si>
  <si>
    <t>MALIBU-2 - MALBDB 9AT LTZ</t>
  </si>
  <si>
    <t>01 771 PLA</t>
  </si>
  <si>
    <t>Damas-2 - дамас автомашинаси</t>
  </si>
  <si>
    <t>75 488 FBA</t>
  </si>
  <si>
    <t>САРИОСИЁ</t>
  </si>
  <si>
    <t>70 311 JBA</t>
  </si>
  <si>
    <t>01 535 RJA</t>
  </si>
  <si>
    <t>01 357 YNA</t>
  </si>
  <si>
    <t>50 345 PBA</t>
  </si>
  <si>
    <t>50 442 PBA</t>
  </si>
  <si>
    <t>50 343 NBA</t>
  </si>
  <si>
    <t>50 414 SBA</t>
  </si>
  <si>
    <t>50 456 SBA</t>
  </si>
  <si>
    <t>30 411 QBA</t>
  </si>
  <si>
    <t>30 727 VBA</t>
  </si>
  <si>
    <t>30 205 UBA</t>
  </si>
  <si>
    <t>Lacetti L-OPTIMA AT Summit White (Gaz)</t>
  </si>
  <si>
    <t>95 887 HBA</t>
  </si>
  <si>
    <t>95 807 HBA</t>
  </si>
  <si>
    <t>95 911 HBA</t>
  </si>
  <si>
    <t>20 424 TAA</t>
  </si>
  <si>
    <t>ЯНГИЕР БХМ</t>
  </si>
  <si>
    <t>10 383 XBA</t>
  </si>
  <si>
    <t>Cobalt</t>
  </si>
  <si>
    <t>10 311 QCA</t>
  </si>
  <si>
    <t>10 660 NCA</t>
  </si>
  <si>
    <t>40 207 ЕСА</t>
  </si>
  <si>
    <t>40 390 OCA</t>
  </si>
  <si>
    <t>25 596 BAA</t>
  </si>
  <si>
    <t>КОГОН БХМ</t>
  </si>
  <si>
    <t>80 401 UBA</t>
  </si>
  <si>
    <t>Damas-2 - Галаосиё БХМ</t>
  </si>
  <si>
    <t>80 399 UBA</t>
  </si>
  <si>
    <t>80 964 ААА</t>
  </si>
  <si>
    <t>Damas-2 - Дамас -2 D2 STYLE PL</t>
  </si>
  <si>
    <t>60 991 QBA</t>
  </si>
  <si>
    <t>60 383 SBA</t>
  </si>
  <si>
    <t>60 399 SBA</t>
  </si>
  <si>
    <t>10 588 RCA</t>
  </si>
  <si>
    <t>10 571 RCA</t>
  </si>
  <si>
    <t>Toshkent viloyati, Bo‘stonliq tumani, Istiklol MFY, Beruniy ko'chasi, 24-uy</t>
  </si>
  <si>
    <t>Toshkent viloyati, Ohangaron, Navbahor MFY, Amir Temur ko'chasi, 15-uy</t>
  </si>
  <si>
    <t>Toshkent viloyati, Yangiyo‘l, Navruz MFY, Yoshlik ko'chasi, 106-uy</t>
  </si>
  <si>
    <t>Farg‘ona viloyati, Farg‘ona shahri, Yoshlar MFY, Al-Farg‘oniy shoh ko'chasi, 47-uy</t>
  </si>
  <si>
    <t>Farg‘ona viloyati, Qo‘qon shahri, Sadoqat MFY, Amir Temur ko'chasi, 30-a-uy</t>
  </si>
  <si>
    <t>Farg‘ona viloyati, Marg‘ilon shahar, O‘rdatagi MFY, Misgarlik ko'chasi, 53-a-uy</t>
  </si>
  <si>
    <t>Jizzax viloyati, Jizzax shahri, A.Navoiy MFY, Alisher Navoiy ko'chasi, 81-uy</t>
  </si>
  <si>
    <t>Navoiy viloyati, Navoiy shahar, Turon MFY, Mirzo Ulug‘bek ko'chasi, 149-a-uy</t>
  </si>
  <si>
    <t>Buxoro viloyati, Buxoro shahar, Zarafshon MFY, Muhammad Iqbol ko'chasi, 3-1-uy</t>
  </si>
  <si>
    <t>Buxoro viloyati, Kogon shahar, A.Navoiy MFY, Do'stlik ko'chasi, 4-uy</t>
  </si>
  <si>
    <t>Buxoro viloyati, Buxoro tumani, Oybek MFY, Buyuk ipak yo'li ko'chasi, 25-uy</t>
  </si>
  <si>
    <t>Andijon viloyati, Andijon shahar, Xutanariq MFY, Abdurauf Fitrat ko'chasi, 239-uy</t>
  </si>
  <si>
    <t>Andijon viloyati, Qo‘rg‘ontepa tumani, Yangi xayot MFY, Andijon ko'chasi, 243-uy</t>
  </si>
  <si>
    <t>Andijon viloyati, Xo‘jaobod tumani, Baxrin MFY, Ipak yo'li ko'chasi, 120-uy</t>
  </si>
  <si>
    <t>Xorazm viloyati, Urganch, Temiryoʻlchi MFY, Al-Xorazmiy ko'chasi, 19/1-uy</t>
  </si>
  <si>
    <t>Xorazm viloyati, Xonqa tumani, Istiqlol MFY, Farovonlik ko'chasi, 417-uy</t>
  </si>
  <si>
    <t>Xorazm viloyati, Xiva, Yangi turmush MFY, Feruz ko'chasi, 64-1-uy</t>
  </si>
  <si>
    <t>Qashqadaryo viloyati, Qarshi, Oqtepa MFY, Islom Karimov ko'chasi, 44-uy</t>
  </si>
  <si>
    <t>Qashqadaryo viloyati, Ko'kdala tumani, Oltin dala MFY, Oltin voha ko'chasi, 2-uy</t>
  </si>
  <si>
    <t>Qashqadaryo viloyati, Yakkabog‘ tumani, Nurafshon MFY, Yuksalish ko'chasi, 2-uy</t>
  </si>
  <si>
    <t>Surxondaryo viloyati, Termiz, Doʻstlik MFY, Al hakim at-Termiziy ko'chasi, 11-uy</t>
  </si>
  <si>
    <t>Surxondaryo viloyati, Termiz tumani, Yangi xayot MFY, At-Termiziy ko'chasi, 7-a-uy</t>
  </si>
  <si>
    <t>Surxondaryo viloyati, Muzrabot tumani, Yurtim jamoli MFY, Oydin yoʼl ko'chasi, 81-uy</t>
  </si>
  <si>
    <t>Surxondaryo viloyati, Qumqo‘rg‘on tumani, Yangi shahar MFY, Oʼzbekiston shoh ko'chasi, 5-uy</t>
  </si>
  <si>
    <t>Surxondaryo viloyati, Jarqo‘rg‘on tumani, Nurli-Diyor MFY, N.Boymurodov ko'chasi, 1-a-uy</t>
  </si>
  <si>
    <t>Surxondaryo viloyati, Sariosiyo tumani, M.Ulugʻbek MFY, Abdulla Qahhor ko'chasi, 45-uy</t>
  </si>
  <si>
    <t>Toshkent shahri, Mirobod tumani, Ming oʻrik MFY, Shaxrisabz ko'chasi, 38-uy</t>
  </si>
  <si>
    <t>Toshkent shahri, Sirg‘ali tumani, Ezgulik MFY, Yangi Sergeli ko'chasi, 96-uy</t>
  </si>
  <si>
    <t>Toshkent shahri, Yakkasaroy tumani, Muxandislar MFY, Shota Rustaveli ko'chasi, 53-b-uy</t>
  </si>
  <si>
    <t>Namangan viloyati, Namangan shahri, Dashtbogʻ MFY, Alisher Navoiy ko'chasi, 70-a-uy</t>
  </si>
  <si>
    <t>Namangan viloyati, Namangan shahri, ул. Алишер Навоий, дом р/с, кор. 2-кават 7,8-хона</t>
  </si>
  <si>
    <t>Namangan viloyati, Pop tumani, Alisher Navoi MFY, Ziyoratgoh ko'chasi, 7-uy</t>
  </si>
  <si>
    <t>Namangan viloyati, Uchqo‘rg‘on tumani, Ulugʻbek MFY, Doʻstlik ko'chasi, 3-uy</t>
  </si>
  <si>
    <t>Samarqand viloyati, Samarqand, Saʼdi Sheroziy MFY, Sattepo dahasi, 148-a-uy</t>
  </si>
  <si>
    <t>Samarqand viloyati, Kattaqo‘rg‘on, A.Temur MFY, Amir Temur shoh ko'chasi, 6-a-uy</t>
  </si>
  <si>
    <t>Qoraqalpog‘iston respublikasi, Nukus, Turan MFY, Qaraqalpaqstan ko'chasi, 28-А-uy</t>
  </si>
  <si>
    <t>Qoraqalpog‘iston respublikasi, Qo‘ng‘irot tumani, Qonirat MFY, Qutli jol ko'chasi, 62-uy</t>
  </si>
  <si>
    <t>Qoraqalpog‘iston respublikasi, Beruniy tumani, Markaziy MFY, Xalqlar do‘stligi ko'chasi, 10-uy</t>
  </si>
  <si>
    <t>Sirdaryo viloyati, Guliston, Namuna MFY, Birlashgan shoh ko'chasi, 31-uy</t>
  </si>
  <si>
    <t>Sirdaryo viloyati, Yangiyer, Fazilat MFY, Yangi asr ko'chasi, 17-uy</t>
  </si>
  <si>
    <t>Sirdaryo viloyati, Наврўзобод МФЙ, ул. Ватан, дом 1, кв. 21</t>
  </si>
  <si>
    <t>Qoraqalpog‘iston respublikasi, Chimboy tumani, Jipek Joli MFY, Yernazar Alako'z ko'chasi, 26-uy</t>
  </si>
  <si>
    <t>Toshkent shahri, Yunusobod tumani, Posira MFY, Bog‘ishamol ko'chasi, 282-uy</t>
  </si>
  <si>
    <t>Toshkent shahri, Shayxontohur tumani, Chorsu MFY, Beruniy ko'chasi, 2a-uy</t>
  </si>
  <si>
    <t>Toshkent shahri, Shayxontohur tumani, Oʻrda MFY, Navoiy ko'chasi, 18-a-uy</t>
  </si>
  <si>
    <t>Jizzax viloyati, Yangiobod tumani, Yangiobod MFY, Bunyodkor ko‘chasi, 50-uy</t>
  </si>
  <si>
    <t>Toshkent viloyati, Nurafshon shahri, Muqumiy MFY, Toshkent
yo‘li ko‘chasi, 143/150-uy.</t>
  </si>
  <si>
    <t>70 242 UBA</t>
  </si>
  <si>
    <t>Наманган</t>
  </si>
  <si>
    <t>01 130 SNA</t>
  </si>
  <si>
    <t>85 311 DBA</t>
  </si>
  <si>
    <t>"Бизнесни ривожлантириш банки" АТБнинг Давлат иштирокидаги корхоналар, шунингдек, ушбу корхоналарга тегишли бўлган юридик шахслар тасарруфидаги енгил автомобиллар тўғрисида 2026 йил 1 апрель ҳолатига</t>
  </si>
  <si>
    <t>"Бизнесни ривожлантириш банки" АТБнинг Давлат иштирокидаги корхоналар, шунингдек, ушбу корхоналарга тегишли бўлган юридик шахслар тасарруфидаги хизмат уйлари ва бошқа кўчмас мулклар тўғрисида 2026 йил 1 апрель ҳолатига</t>
  </si>
  <si>
    <t>01 774 ADA</t>
  </si>
  <si>
    <t>Дамас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</si>
</sst>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\ _₽_-;\-* #,##0.00\ _₽_-;_-* &quot;-&quot;??\ _₽_-;_-@_-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Montserrat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"/>
      <family val="2"/>
      <charset val="204"/>
    </font>
    <font>
      <sz val="12"/>
      <color theme="1"/>
      <name val="Arial"/>
      <family val="2"/>
      <charset val="204"/>
    </font>
    <font>
      <b/>
      <sz val="11"/>
      <color theme="1"/>
      <name val="Montserrat"/>
      <charset val="204"/>
    </font>
    <font>
      <b/>
      <sz val="12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/>
    <xf numFmtId="0" fontId="8" fillId="0" borderId="0"/>
  </cellStyleXfs>
  <cellXfs count="152">
    <xf numFmtId="0" fontId="0" fillId="0" borderId="0" xfId="0"/>
    <xf numFmtId="0" fontId="0" fillId="2" borderId="6" xfId="0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0" fillId="0" borderId="0" xfId="0" applyAlignment="1">
      <alignment horizontal="left" vertical="center"/>
    </xf>
    <xf numFmtId="43" fontId="11" fillId="2" borderId="7" xfId="0" applyNumberFormat="1" applyFont="1" applyFill="1" applyBorder="1" applyAlignment="1">
      <alignment vertical="top" wrapText="1"/>
    </xf>
    <xf numFmtId="0" fontId="0" fillId="3" borderId="0" xfId="0" applyFill="1"/>
    <xf numFmtId="14" fontId="10" fillId="3" borderId="15" xfId="0" applyNumberFormat="1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9" fillId="3" borderId="15" xfId="3" applyFont="1" applyFill="1" applyBorder="1" applyAlignment="1">
      <alignment horizontal="center" vertical="center" wrapText="1"/>
    </xf>
    <xf numFmtId="43" fontId="9" fillId="3" borderId="15" xfId="1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0" fontId="2" fillId="3" borderId="15" xfId="0" applyFont="1" applyFill="1" applyBorder="1" applyAlignment="1">
      <alignment horizontal="center" vertical="center" wrapText="1"/>
    </xf>
    <xf numFmtId="43" fontId="1" fillId="2" borderId="7" xfId="1" applyFont="1" applyFill="1" applyBorder="1" applyAlignment="1">
      <alignment vertical="center" wrapText="1"/>
    </xf>
    <xf numFmtId="165" fontId="1" fillId="2" borderId="7" xfId="0" applyNumberFormat="1" applyFont="1" applyFill="1" applyBorder="1" applyAlignment="1">
      <alignment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43" fontId="9" fillId="3" borderId="16" xfId="1" applyFont="1" applyFill="1" applyBorder="1" applyAlignment="1">
      <alignment horizontal="center" vertical="center" wrapText="1"/>
    </xf>
    <xf numFmtId="43" fontId="5" fillId="3" borderId="16" xfId="1" applyFont="1" applyFill="1" applyBorder="1" applyAlignment="1">
      <alignment horizontal="center" vertical="center" wrapText="1"/>
    </xf>
    <xf numFmtId="43" fontId="5" fillId="3" borderId="17" xfId="1" applyFont="1" applyFill="1" applyBorder="1" applyAlignment="1">
      <alignment horizontal="center" vertical="center" wrapText="1"/>
    </xf>
    <xf numFmtId="43" fontId="5" fillId="3" borderId="15" xfId="1" applyFont="1" applyFill="1" applyBorder="1" applyAlignment="1">
      <alignment horizontal="center" vertical="center" wrapText="1"/>
    </xf>
    <xf numFmtId="43" fontId="5" fillId="3" borderId="18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/>
    <xf numFmtId="0" fontId="6" fillId="3" borderId="30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43" fontId="9" fillId="3" borderId="26" xfId="1" applyFont="1" applyFill="1" applyBorder="1" applyAlignment="1">
      <alignment horizontal="center" vertical="center" wrapText="1"/>
    </xf>
    <xf numFmtId="43" fontId="5" fillId="3" borderId="26" xfId="1" applyFont="1" applyFill="1" applyBorder="1" applyAlignment="1">
      <alignment horizontal="center" vertical="center" wrapText="1"/>
    </xf>
    <xf numFmtId="43" fontId="5" fillId="3" borderId="31" xfId="1" applyFont="1" applyFill="1" applyBorder="1" applyAlignment="1">
      <alignment horizontal="center" vertical="center" wrapText="1"/>
    </xf>
    <xf numFmtId="14" fontId="10" fillId="3" borderId="48" xfId="0" applyNumberFormat="1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 wrapText="1"/>
    </xf>
    <xf numFmtId="0" fontId="9" fillId="3" borderId="48" xfId="3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9" fillId="3" borderId="24" xfId="3" applyFont="1" applyFill="1" applyBorder="1" applyAlignment="1">
      <alignment horizontal="center" vertical="center" wrapText="1"/>
    </xf>
    <xf numFmtId="14" fontId="10" fillId="3" borderId="24" xfId="0" applyNumberFormat="1" applyFont="1" applyFill="1" applyBorder="1" applyAlignment="1">
      <alignment horizontal="center" vertical="center"/>
    </xf>
    <xf numFmtId="43" fontId="9" fillId="3" borderId="24" xfId="1" applyFont="1" applyFill="1" applyBorder="1" applyAlignment="1">
      <alignment horizontal="center" vertical="center" wrapText="1"/>
    </xf>
    <xf numFmtId="43" fontId="5" fillId="3" borderId="24" xfId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top" wrapText="1"/>
    </xf>
    <xf numFmtId="43" fontId="5" fillId="3" borderId="57" xfId="1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vertical="top" wrapText="1"/>
    </xf>
    <xf numFmtId="43" fontId="5" fillId="3" borderId="58" xfId="1" applyFont="1" applyFill="1" applyBorder="1" applyAlignment="1">
      <alignment horizontal="center" vertical="center" wrapText="1"/>
    </xf>
    <xf numFmtId="0" fontId="0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0" fillId="3" borderId="0" xfId="0" applyFont="1" applyFill="1" applyAlignment="1">
      <alignment horizontal="center" vertical="center"/>
    </xf>
    <xf numFmtId="0" fontId="0" fillId="3" borderId="0" xfId="0" applyFont="1" applyFill="1" applyAlignment="1">
      <alignment wrapText="1"/>
    </xf>
    <xf numFmtId="0" fontId="0" fillId="3" borderId="0" xfId="0" applyFont="1" applyFill="1"/>
    <xf numFmtId="0" fontId="14" fillId="3" borderId="42" xfId="0" applyFont="1" applyFill="1" applyBorder="1" applyAlignment="1">
      <alignment horizontal="center" vertical="center" wrapText="1"/>
    </xf>
    <xf numFmtId="0" fontId="14" fillId="3" borderId="43" xfId="0" applyFont="1" applyFill="1" applyBorder="1" applyAlignment="1">
      <alignment horizontal="center" vertical="center" wrapText="1"/>
    </xf>
    <xf numFmtId="0" fontId="14" fillId="3" borderId="50" xfId="0" applyFont="1" applyFill="1" applyBorder="1" applyAlignment="1">
      <alignment horizontal="center" vertical="center" wrapText="1"/>
    </xf>
    <xf numFmtId="0" fontId="0" fillId="3" borderId="23" xfId="0" applyFont="1" applyFill="1" applyBorder="1" applyAlignment="1">
      <alignment vertical="center" wrapText="1"/>
    </xf>
    <xf numFmtId="0" fontId="0" fillId="3" borderId="24" xfId="0" applyFont="1" applyFill="1" applyBorder="1" applyAlignment="1">
      <alignment vertical="center" wrapText="1"/>
    </xf>
    <xf numFmtId="0" fontId="0" fillId="3" borderId="25" xfId="0" applyFont="1" applyFill="1" applyBorder="1" applyAlignment="1">
      <alignment vertical="center" wrapText="1"/>
    </xf>
    <xf numFmtId="0" fontId="15" fillId="3" borderId="44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14" fillId="3" borderId="47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46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10" fillId="3" borderId="21" xfId="2" applyFont="1" applyFill="1" applyBorder="1" applyAlignment="1">
      <alignment horizontal="center" vertical="center"/>
    </xf>
    <xf numFmtId="0" fontId="10" fillId="3" borderId="16" xfId="2" applyFont="1" applyFill="1" applyBorder="1" applyAlignment="1">
      <alignment horizontal="left" vertical="center" wrapText="1"/>
    </xf>
    <xf numFmtId="0" fontId="10" fillId="3" borderId="16" xfId="2" applyFont="1" applyFill="1" applyBorder="1" applyAlignment="1">
      <alignment horizontal="center" vertical="center"/>
    </xf>
    <xf numFmtId="14" fontId="10" fillId="3" borderId="16" xfId="2" applyNumberFormat="1" applyFont="1" applyFill="1" applyBorder="1" applyAlignment="1">
      <alignment horizontal="center" vertical="center"/>
    </xf>
    <xf numFmtId="43" fontId="10" fillId="3" borderId="16" xfId="1" applyFont="1" applyFill="1" applyBorder="1" applyAlignment="1">
      <alignment horizontal="left" vertical="center"/>
    </xf>
    <xf numFmtId="164" fontId="10" fillId="3" borderId="16" xfId="1" applyNumberFormat="1" applyFont="1" applyFill="1" applyBorder="1" applyAlignment="1">
      <alignment horizontal="center" vertical="center"/>
    </xf>
    <xf numFmtId="164" fontId="10" fillId="3" borderId="17" xfId="1" applyNumberFormat="1" applyFont="1" applyFill="1" applyBorder="1" applyAlignment="1">
      <alignment horizontal="left" vertical="center"/>
    </xf>
    <xf numFmtId="0" fontId="10" fillId="3" borderId="22" xfId="2" applyFont="1" applyFill="1" applyBorder="1" applyAlignment="1">
      <alignment horizontal="center" vertical="center"/>
    </xf>
    <xf numFmtId="0" fontId="10" fillId="3" borderId="15" xfId="2" applyFont="1" applyFill="1" applyBorder="1" applyAlignment="1">
      <alignment horizontal="left" vertical="center" wrapText="1"/>
    </xf>
    <xf numFmtId="14" fontId="10" fillId="3" borderId="15" xfId="2" applyNumberFormat="1" applyFont="1" applyFill="1" applyBorder="1" applyAlignment="1">
      <alignment horizontal="center" vertical="center"/>
    </xf>
    <xf numFmtId="43" fontId="10" fillId="3" borderId="15" xfId="1" applyFont="1" applyFill="1" applyBorder="1" applyAlignment="1">
      <alignment horizontal="left" vertical="center"/>
    </xf>
    <xf numFmtId="164" fontId="10" fillId="3" borderId="15" xfId="1" applyNumberFormat="1" applyFont="1" applyFill="1" applyBorder="1" applyAlignment="1">
      <alignment horizontal="center" vertical="center"/>
    </xf>
    <xf numFmtId="164" fontId="10" fillId="3" borderId="18" xfId="1" applyNumberFormat="1" applyFont="1" applyFill="1" applyBorder="1" applyAlignment="1">
      <alignment horizontal="left" vertical="center"/>
    </xf>
    <xf numFmtId="3" fontId="10" fillId="3" borderId="15" xfId="2" applyNumberFormat="1" applyFont="1" applyFill="1" applyBorder="1" applyAlignment="1">
      <alignment horizontal="center" vertical="center"/>
    </xf>
    <xf numFmtId="164" fontId="10" fillId="3" borderId="18" xfId="1" applyNumberFormat="1" applyFont="1" applyFill="1" applyBorder="1" applyAlignment="1">
      <alignment horizontal="center" vertical="center"/>
    </xf>
    <xf numFmtId="0" fontId="10" fillId="3" borderId="29" xfId="2" applyFont="1" applyFill="1" applyBorder="1" applyAlignment="1">
      <alignment horizontal="center" vertical="center"/>
    </xf>
    <xf numFmtId="0" fontId="10" fillId="3" borderId="20" xfId="2" applyFont="1" applyFill="1" applyBorder="1" applyAlignment="1">
      <alignment horizontal="center" vertical="center"/>
    </xf>
    <xf numFmtId="0" fontId="10" fillId="3" borderId="28" xfId="2" applyFont="1" applyFill="1" applyBorder="1" applyAlignment="1">
      <alignment horizontal="center" vertical="center"/>
    </xf>
    <xf numFmtId="0" fontId="10" fillId="3" borderId="55" xfId="2" applyFont="1" applyFill="1" applyBorder="1" applyAlignment="1">
      <alignment horizontal="center" vertical="center"/>
    </xf>
    <xf numFmtId="0" fontId="10" fillId="3" borderId="19" xfId="2" applyFont="1" applyFill="1" applyBorder="1" applyAlignment="1">
      <alignment horizontal="left" vertical="center" wrapText="1"/>
    </xf>
    <xf numFmtId="0" fontId="10" fillId="3" borderId="19" xfId="2" applyFont="1" applyFill="1" applyBorder="1" applyAlignment="1">
      <alignment horizontal="center" vertical="center"/>
    </xf>
    <xf numFmtId="14" fontId="10" fillId="3" borderId="19" xfId="2" applyNumberFormat="1" applyFont="1" applyFill="1" applyBorder="1" applyAlignment="1">
      <alignment horizontal="center" vertical="center"/>
    </xf>
    <xf numFmtId="43" fontId="10" fillId="3" borderId="19" xfId="1" applyFont="1" applyFill="1" applyBorder="1" applyAlignment="1">
      <alignment horizontal="left" vertical="center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56" xfId="1" applyNumberFormat="1" applyFont="1" applyFill="1" applyBorder="1" applyAlignment="1">
      <alignment horizontal="left" vertical="center"/>
    </xf>
    <xf numFmtId="0" fontId="0" fillId="3" borderId="23" xfId="0" applyFont="1" applyFill="1" applyBorder="1" applyAlignment="1">
      <alignment horizontal="center" vertical="center"/>
    </xf>
    <xf numFmtId="0" fontId="0" fillId="3" borderId="24" xfId="0" applyFont="1" applyFill="1" applyBorder="1" applyAlignment="1">
      <alignment wrapText="1"/>
    </xf>
    <xf numFmtId="0" fontId="0" fillId="3" borderId="24" xfId="0" applyFont="1" applyFill="1" applyBorder="1"/>
    <xf numFmtId="43" fontId="12" fillId="3" borderId="24" xfId="1" applyFont="1" applyFill="1" applyBorder="1" applyAlignment="1">
      <alignment horizontal="left" vertical="center"/>
    </xf>
    <xf numFmtId="0" fontId="0" fillId="3" borderId="54" xfId="0" applyFont="1" applyFill="1" applyBorder="1"/>
    <xf numFmtId="0" fontId="0" fillId="3" borderId="20" xfId="0" applyFont="1" applyFill="1" applyBorder="1" applyAlignment="1">
      <alignment horizontal="center" vertical="center"/>
    </xf>
    <xf numFmtId="165" fontId="13" fillId="3" borderId="0" xfId="0" applyNumberFormat="1" applyFont="1" applyFill="1"/>
    <xf numFmtId="43" fontId="0" fillId="3" borderId="0" xfId="1" applyFont="1" applyFill="1"/>
    <xf numFmtId="165" fontId="0" fillId="3" borderId="0" xfId="0" applyNumberFormat="1" applyFont="1" applyFill="1"/>
    <xf numFmtId="0" fontId="1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vertical="center" wrapText="1"/>
    </xf>
    <xf numFmtId="0" fontId="10" fillId="3" borderId="15" xfId="2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vertical="center" wrapText="1"/>
    </xf>
    <xf numFmtId="0" fontId="14" fillId="3" borderId="13" xfId="0" applyFont="1" applyFill="1" applyBorder="1" applyAlignment="1">
      <alignment vertical="center" wrapText="1"/>
    </xf>
    <xf numFmtId="0" fontId="14" fillId="3" borderId="4" xfId="0" applyFont="1" applyFill="1" applyBorder="1" applyAlignment="1">
      <alignment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14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horizontal="center" vertical="center" wrapText="1"/>
    </xf>
    <xf numFmtId="0" fontId="14" fillId="3" borderId="37" xfId="0" applyFont="1" applyFill="1" applyBorder="1" applyAlignment="1">
      <alignment horizontal="center" vertical="center" wrapText="1"/>
    </xf>
    <xf numFmtId="0" fontId="14" fillId="3" borderId="38" xfId="0" applyFont="1" applyFill="1" applyBorder="1" applyAlignment="1">
      <alignment horizontal="center" vertical="center" wrapText="1"/>
    </xf>
    <xf numFmtId="0" fontId="14" fillId="3" borderId="39" xfId="0" applyFont="1" applyFill="1" applyBorder="1" applyAlignment="1">
      <alignment horizontal="center" vertical="center" wrapText="1"/>
    </xf>
    <xf numFmtId="0" fontId="14" fillId="3" borderId="40" xfId="0" applyFont="1" applyFill="1" applyBorder="1" applyAlignment="1">
      <alignment horizontal="center" vertical="center" wrapText="1"/>
    </xf>
    <xf numFmtId="0" fontId="14" fillId="3" borderId="41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0" fontId="13" fillId="3" borderId="28" xfId="0" applyFont="1" applyFill="1" applyBorder="1" applyAlignment="1">
      <alignment horizontal="center" vertical="center"/>
    </xf>
    <xf numFmtId="0" fontId="10" fillId="3" borderId="27" xfId="2" applyFont="1" applyFill="1" applyBorder="1" applyAlignment="1">
      <alignment horizontal="center" vertical="center"/>
    </xf>
    <xf numFmtId="0" fontId="10" fillId="3" borderId="29" xfId="2" applyFont="1" applyFill="1" applyBorder="1" applyAlignment="1">
      <alignment horizontal="center" vertical="center"/>
    </xf>
    <xf numFmtId="0" fontId="10" fillId="3" borderId="28" xfId="2" applyFont="1" applyFill="1" applyBorder="1" applyAlignment="1">
      <alignment horizontal="center" vertical="center"/>
    </xf>
    <xf numFmtId="0" fontId="10" fillId="3" borderId="20" xfId="2" applyFont="1" applyFill="1" applyBorder="1" applyAlignment="1">
      <alignment horizontal="center" vertical="center"/>
    </xf>
    <xf numFmtId="0" fontId="10" fillId="3" borderId="27" xfId="2" applyFont="1" applyFill="1" applyBorder="1" applyAlignment="1">
      <alignment horizontal="center" vertical="center" wrapText="1"/>
    </xf>
    <xf numFmtId="0" fontId="10" fillId="3" borderId="28" xfId="2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6" fillId="3" borderId="11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4" fillId="3" borderId="52" xfId="0" applyFont="1" applyFill="1" applyBorder="1" applyAlignment="1">
      <alignment horizontal="center" vertical="center" wrapText="1"/>
    </xf>
    <xf numFmtId="0" fontId="14" fillId="3" borderId="49" xfId="0" applyFont="1" applyFill="1" applyBorder="1" applyAlignment="1">
      <alignment horizontal="center"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3" borderId="45" xfId="0" applyFont="1" applyFill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justify" vertical="center" wrapText="1"/>
    </xf>
    <xf numFmtId="0" fontId="3" fillId="2" borderId="13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10" xfId="2" xr:uid="{469B2EA9-E9D7-439A-A25B-5484524A5306}"/>
    <cellStyle name="Обычный 3" xfId="3" xr:uid="{306C7A84-90FE-4F85-A7F9-3C3A9BCE2DD5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2AF6E-40E9-4DD9-9732-59372DF925D2}">
  <dimension ref="A1:L179"/>
  <sheetViews>
    <sheetView tabSelected="1" zoomScale="80" zoomScaleNormal="80" workbookViewId="0">
      <selection activeCell="B23" sqref="B23"/>
    </sheetView>
  </sheetViews>
  <sheetFormatPr defaultRowHeight="15"/>
  <cols>
    <col min="1" max="1" width="8.140625" style="51" bestFit="1" customWidth="1"/>
    <col min="2" max="2" width="84.42578125" style="52" customWidth="1"/>
    <col min="3" max="3" width="14.85546875" style="53" bestFit="1" customWidth="1"/>
    <col min="4" max="4" width="21.85546875" style="53" bestFit="1" customWidth="1"/>
    <col min="5" max="5" width="23.140625" style="53" bestFit="1" customWidth="1"/>
    <col min="6" max="6" width="8.7109375" style="53" customWidth="1"/>
    <col min="7" max="7" width="34.5703125" style="53" bestFit="1" customWidth="1"/>
    <col min="8" max="8" width="23.7109375" style="53" bestFit="1" customWidth="1"/>
    <col min="9" max="9" width="20.5703125" style="53" bestFit="1" customWidth="1"/>
    <col min="10" max="10" width="35" style="53" bestFit="1" customWidth="1"/>
    <col min="11" max="11" width="25.42578125" style="53" bestFit="1" customWidth="1"/>
    <col min="12" max="12" width="21.140625" style="51" bestFit="1" customWidth="1"/>
    <col min="13" max="16384" width="9.140625" style="53"/>
  </cols>
  <sheetData>
    <row r="1" spans="1:12" s="49" customFormat="1"/>
    <row r="2" spans="1:12" s="50" customFormat="1" ht="15.75">
      <c r="A2" s="126" t="s">
        <v>512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s="50" customFormat="1" ht="15.75">
      <c r="A3" s="126" t="s">
        <v>328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s="49" customFormat="1"/>
    <row r="5" spans="1:12" ht="15.75" thickBot="1"/>
    <row r="6" spans="1:12" ht="33.75" customHeight="1" thickBot="1">
      <c r="A6" s="108" t="s">
        <v>0</v>
      </c>
      <c r="B6" s="111" t="s">
        <v>1</v>
      </c>
      <c r="C6" s="114" t="s">
        <v>2</v>
      </c>
      <c r="D6" s="111" t="s">
        <v>3</v>
      </c>
      <c r="E6" s="54" t="s">
        <v>4</v>
      </c>
      <c r="F6" s="55" t="s">
        <v>6</v>
      </c>
      <c r="G6" s="55" t="s">
        <v>8</v>
      </c>
      <c r="H6" s="55" t="s">
        <v>10</v>
      </c>
      <c r="I6" s="56" t="s">
        <v>11</v>
      </c>
      <c r="J6" s="130"/>
      <c r="K6" s="131"/>
      <c r="L6" s="117" t="s">
        <v>276</v>
      </c>
    </row>
    <row r="7" spans="1:12" ht="15.75" customHeight="1" thickBot="1">
      <c r="A7" s="109"/>
      <c r="B7" s="112"/>
      <c r="C7" s="115"/>
      <c r="D7" s="112"/>
      <c r="E7" s="57"/>
      <c r="F7" s="58"/>
      <c r="G7" s="58"/>
      <c r="H7" s="58"/>
      <c r="I7" s="59"/>
      <c r="J7" s="132"/>
      <c r="K7" s="133"/>
      <c r="L7" s="118"/>
    </row>
    <row r="8" spans="1:12" ht="30" customHeight="1" thickBot="1">
      <c r="A8" s="110"/>
      <c r="B8" s="113"/>
      <c r="C8" s="116"/>
      <c r="D8" s="113"/>
      <c r="E8" s="60" t="s">
        <v>5</v>
      </c>
      <c r="F8" s="61" t="s">
        <v>7</v>
      </c>
      <c r="G8" s="60" t="s">
        <v>9</v>
      </c>
      <c r="H8" s="61" t="s">
        <v>9</v>
      </c>
      <c r="I8" s="60" t="s">
        <v>9</v>
      </c>
      <c r="J8" s="62" t="s">
        <v>12</v>
      </c>
      <c r="K8" s="63" t="s">
        <v>13</v>
      </c>
      <c r="L8" s="118"/>
    </row>
    <row r="9" spans="1:12" ht="16.5" thickBot="1">
      <c r="A9" s="64">
        <v>1</v>
      </c>
      <c r="B9" s="65">
        <v>2</v>
      </c>
      <c r="C9" s="66">
        <v>3</v>
      </c>
      <c r="D9" s="66">
        <v>4</v>
      </c>
      <c r="E9" s="66">
        <v>5</v>
      </c>
      <c r="F9" s="66">
        <v>6</v>
      </c>
      <c r="G9" s="66">
        <v>7</v>
      </c>
      <c r="H9" s="66">
        <v>8</v>
      </c>
      <c r="I9" s="66">
        <v>9</v>
      </c>
      <c r="J9" s="67">
        <v>10</v>
      </c>
      <c r="K9" s="64">
        <v>11</v>
      </c>
      <c r="L9" s="119"/>
    </row>
    <row r="10" spans="1:12">
      <c r="A10" s="68">
        <v>1</v>
      </c>
      <c r="B10" s="69" t="s">
        <v>356</v>
      </c>
      <c r="C10" s="70" t="s">
        <v>42</v>
      </c>
      <c r="D10" s="70">
        <v>2025</v>
      </c>
      <c r="E10" s="71">
        <v>45819</v>
      </c>
      <c r="F10" s="70">
        <v>1</v>
      </c>
      <c r="G10" s="72">
        <v>419000960</v>
      </c>
      <c r="H10" s="72">
        <v>0</v>
      </c>
      <c r="I10" s="72">
        <v>0</v>
      </c>
      <c r="J10" s="73">
        <v>7916</v>
      </c>
      <c r="K10" s="74">
        <v>41093</v>
      </c>
      <c r="L10" s="134" t="s">
        <v>281</v>
      </c>
    </row>
    <row r="11" spans="1:12">
      <c r="A11" s="75">
        <v>2</v>
      </c>
      <c r="B11" s="76" t="s">
        <v>320</v>
      </c>
      <c r="C11" s="104" t="s">
        <v>330</v>
      </c>
      <c r="D11" s="104">
        <v>2025</v>
      </c>
      <c r="E11" s="77">
        <v>45777</v>
      </c>
      <c r="F11" s="104">
        <v>1</v>
      </c>
      <c r="G11" s="78">
        <v>96932000</v>
      </c>
      <c r="H11" s="78">
        <v>0</v>
      </c>
      <c r="I11" s="78">
        <v>0</v>
      </c>
      <c r="J11" s="79">
        <v>1192</v>
      </c>
      <c r="K11" s="80">
        <v>11377</v>
      </c>
      <c r="L11" s="134"/>
    </row>
    <row r="12" spans="1:12">
      <c r="A12" s="75">
        <v>3</v>
      </c>
      <c r="B12" s="76" t="s">
        <v>321</v>
      </c>
      <c r="C12" s="104" t="s">
        <v>331</v>
      </c>
      <c r="D12" s="104">
        <v>2025</v>
      </c>
      <c r="E12" s="77">
        <v>45777</v>
      </c>
      <c r="F12" s="104">
        <v>1</v>
      </c>
      <c r="G12" s="78">
        <v>96932000</v>
      </c>
      <c r="H12" s="78">
        <v>0</v>
      </c>
      <c r="I12" s="78">
        <v>0</v>
      </c>
      <c r="J12" s="79">
        <v>1534</v>
      </c>
      <c r="K12" s="80">
        <v>11508</v>
      </c>
      <c r="L12" s="134"/>
    </row>
    <row r="13" spans="1:12">
      <c r="A13" s="75">
        <v>4</v>
      </c>
      <c r="B13" s="76" t="s">
        <v>322</v>
      </c>
      <c r="C13" s="104" t="s">
        <v>44</v>
      </c>
      <c r="D13" s="104">
        <v>2025</v>
      </c>
      <c r="E13" s="77">
        <v>45758</v>
      </c>
      <c r="F13" s="104">
        <v>1</v>
      </c>
      <c r="G13" s="78">
        <v>447500000</v>
      </c>
      <c r="H13" s="78">
        <v>0</v>
      </c>
      <c r="I13" s="78">
        <v>0</v>
      </c>
      <c r="J13" s="79">
        <v>7098</v>
      </c>
      <c r="K13" s="80">
        <v>48206</v>
      </c>
      <c r="L13" s="134"/>
    </row>
    <row r="14" spans="1:12">
      <c r="A14" s="75">
        <v>5</v>
      </c>
      <c r="B14" s="76" t="s">
        <v>322</v>
      </c>
      <c r="C14" s="104" t="s">
        <v>40</v>
      </c>
      <c r="D14" s="104">
        <v>2025</v>
      </c>
      <c r="E14" s="77">
        <v>45758</v>
      </c>
      <c r="F14" s="104">
        <v>1</v>
      </c>
      <c r="G14" s="78">
        <v>447500000</v>
      </c>
      <c r="H14" s="78">
        <v>0</v>
      </c>
      <c r="I14" s="78">
        <v>0</v>
      </c>
      <c r="J14" s="79">
        <v>4340</v>
      </c>
      <c r="K14" s="80">
        <v>37666</v>
      </c>
      <c r="L14" s="134"/>
    </row>
    <row r="15" spans="1:12">
      <c r="A15" s="75">
        <v>6</v>
      </c>
      <c r="B15" s="76" t="s">
        <v>333</v>
      </c>
      <c r="C15" s="104" t="s">
        <v>349</v>
      </c>
      <c r="D15" s="104">
        <v>2025</v>
      </c>
      <c r="E15" s="77">
        <v>45789</v>
      </c>
      <c r="F15" s="104">
        <v>1</v>
      </c>
      <c r="G15" s="78">
        <v>282474080</v>
      </c>
      <c r="H15" s="78">
        <v>0</v>
      </c>
      <c r="I15" s="78">
        <v>0</v>
      </c>
      <c r="J15" s="79">
        <v>8396</v>
      </c>
      <c r="K15" s="80">
        <v>27703</v>
      </c>
      <c r="L15" s="134"/>
    </row>
    <row r="16" spans="1:12">
      <c r="A16" s="75">
        <v>7</v>
      </c>
      <c r="B16" s="76" t="s">
        <v>421</v>
      </c>
      <c r="C16" s="104" t="s">
        <v>422</v>
      </c>
      <c r="D16" s="104">
        <v>2025</v>
      </c>
      <c r="E16" s="77">
        <v>45987</v>
      </c>
      <c r="F16" s="104">
        <v>1</v>
      </c>
      <c r="G16" s="78">
        <v>419000960</v>
      </c>
      <c r="H16" s="78">
        <v>0</v>
      </c>
      <c r="I16" s="78">
        <v>0</v>
      </c>
      <c r="J16" s="79">
        <v>4453</v>
      </c>
      <c r="K16" s="80">
        <v>10100</v>
      </c>
      <c r="L16" s="134"/>
    </row>
    <row r="17" spans="1:12">
      <c r="A17" s="75">
        <v>8</v>
      </c>
      <c r="B17" s="76" t="s">
        <v>333</v>
      </c>
      <c r="C17" s="104" t="s">
        <v>350</v>
      </c>
      <c r="D17" s="104">
        <v>2025</v>
      </c>
      <c r="E17" s="77">
        <v>45789</v>
      </c>
      <c r="F17" s="104">
        <v>1</v>
      </c>
      <c r="G17" s="78">
        <v>282474080</v>
      </c>
      <c r="H17" s="78">
        <v>0</v>
      </c>
      <c r="I17" s="78">
        <v>0</v>
      </c>
      <c r="J17" s="79">
        <v>4132</v>
      </c>
      <c r="K17" s="80">
        <v>22253</v>
      </c>
      <c r="L17" s="134"/>
    </row>
    <row r="18" spans="1:12">
      <c r="A18" s="75">
        <v>9</v>
      </c>
      <c r="B18" s="76" t="s">
        <v>333</v>
      </c>
      <c r="C18" s="104" t="s">
        <v>351</v>
      </c>
      <c r="D18" s="104">
        <v>2025</v>
      </c>
      <c r="E18" s="77">
        <v>45789</v>
      </c>
      <c r="F18" s="104">
        <v>1</v>
      </c>
      <c r="G18" s="78">
        <v>282474080</v>
      </c>
      <c r="H18" s="78">
        <v>0</v>
      </c>
      <c r="I18" s="78">
        <v>0</v>
      </c>
      <c r="J18" s="79">
        <v>5365</v>
      </c>
      <c r="K18" s="80">
        <v>23430</v>
      </c>
      <c r="L18" s="134"/>
    </row>
    <row r="19" spans="1:12">
      <c r="A19" s="75">
        <v>10</v>
      </c>
      <c r="B19" s="76" t="s">
        <v>333</v>
      </c>
      <c r="C19" s="81" t="s">
        <v>352</v>
      </c>
      <c r="D19" s="104">
        <v>2025</v>
      </c>
      <c r="E19" s="77">
        <v>45790</v>
      </c>
      <c r="F19" s="104">
        <v>1</v>
      </c>
      <c r="G19" s="78">
        <v>282474080</v>
      </c>
      <c r="H19" s="78">
        <v>0</v>
      </c>
      <c r="I19" s="78">
        <v>0</v>
      </c>
      <c r="J19" s="79">
        <v>5432</v>
      </c>
      <c r="K19" s="80">
        <v>19625</v>
      </c>
      <c r="L19" s="134"/>
    </row>
    <row r="20" spans="1:12">
      <c r="A20" s="75">
        <v>11</v>
      </c>
      <c r="B20" s="76" t="s">
        <v>333</v>
      </c>
      <c r="C20" s="104" t="s">
        <v>45</v>
      </c>
      <c r="D20" s="104">
        <v>2025</v>
      </c>
      <c r="E20" s="77">
        <v>45790</v>
      </c>
      <c r="F20" s="104">
        <v>1</v>
      </c>
      <c r="G20" s="78">
        <v>282474080</v>
      </c>
      <c r="H20" s="78">
        <v>0</v>
      </c>
      <c r="I20" s="78">
        <v>0</v>
      </c>
      <c r="J20" s="79">
        <v>8309</v>
      </c>
      <c r="K20" s="80">
        <v>30408</v>
      </c>
      <c r="L20" s="134"/>
    </row>
    <row r="21" spans="1:12">
      <c r="A21" s="75">
        <v>12</v>
      </c>
      <c r="B21" s="76" t="s">
        <v>333</v>
      </c>
      <c r="C21" s="104" t="s">
        <v>514</v>
      </c>
      <c r="D21" s="104">
        <v>2025</v>
      </c>
      <c r="E21" s="77">
        <v>45790</v>
      </c>
      <c r="F21" s="104">
        <v>1</v>
      </c>
      <c r="G21" s="78">
        <v>282474080</v>
      </c>
      <c r="H21" s="78">
        <v>0</v>
      </c>
      <c r="I21" s="78">
        <v>0</v>
      </c>
      <c r="J21" s="79">
        <v>3908</v>
      </c>
      <c r="K21" s="80">
        <v>23409</v>
      </c>
      <c r="L21" s="134"/>
    </row>
    <row r="22" spans="1:12">
      <c r="A22" s="75">
        <v>13</v>
      </c>
      <c r="B22" s="76" t="s">
        <v>333</v>
      </c>
      <c r="C22" s="104" t="s">
        <v>360</v>
      </c>
      <c r="D22" s="104">
        <v>2025</v>
      </c>
      <c r="E22" s="77">
        <v>45875</v>
      </c>
      <c r="F22" s="104">
        <v>1</v>
      </c>
      <c r="G22" s="78">
        <v>282474080</v>
      </c>
      <c r="H22" s="78">
        <v>0</v>
      </c>
      <c r="I22" s="78">
        <v>0</v>
      </c>
      <c r="J22" s="79">
        <v>5605</v>
      </c>
      <c r="K22" s="80">
        <v>46983</v>
      </c>
      <c r="L22" s="134"/>
    </row>
    <row r="23" spans="1:12">
      <c r="A23" s="75">
        <v>14</v>
      </c>
      <c r="B23" s="76" t="s">
        <v>26</v>
      </c>
      <c r="C23" s="104" t="s">
        <v>277</v>
      </c>
      <c r="D23" s="104">
        <v>2024</v>
      </c>
      <c r="E23" s="104" t="s">
        <v>50</v>
      </c>
      <c r="F23" s="104">
        <v>1</v>
      </c>
      <c r="G23" s="78">
        <v>341660000</v>
      </c>
      <c r="H23" s="78">
        <v>0</v>
      </c>
      <c r="I23" s="78">
        <v>0</v>
      </c>
      <c r="J23" s="79">
        <v>4680</v>
      </c>
      <c r="K23" s="80">
        <v>100516</v>
      </c>
      <c r="L23" s="134"/>
    </row>
    <row r="24" spans="1:12">
      <c r="A24" s="75">
        <v>15</v>
      </c>
      <c r="B24" s="76" t="s">
        <v>27</v>
      </c>
      <c r="C24" s="104" t="s">
        <v>39</v>
      </c>
      <c r="D24" s="104">
        <v>2023</v>
      </c>
      <c r="E24" s="104" t="s">
        <v>51</v>
      </c>
      <c r="F24" s="104">
        <v>1</v>
      </c>
      <c r="G24" s="78">
        <v>274472800</v>
      </c>
      <c r="H24" s="78">
        <v>0</v>
      </c>
      <c r="I24" s="78">
        <v>1462000</v>
      </c>
      <c r="J24" s="79">
        <v>2452</v>
      </c>
      <c r="K24" s="80">
        <v>59715</v>
      </c>
      <c r="L24" s="134"/>
    </row>
    <row r="25" spans="1:12">
      <c r="A25" s="75">
        <v>16</v>
      </c>
      <c r="B25" s="76" t="s">
        <v>28</v>
      </c>
      <c r="C25" s="104" t="s">
        <v>41</v>
      </c>
      <c r="D25" s="104">
        <v>2024</v>
      </c>
      <c r="E25" s="104" t="s">
        <v>52</v>
      </c>
      <c r="F25" s="104">
        <v>1</v>
      </c>
      <c r="G25" s="78">
        <v>272656160</v>
      </c>
      <c r="H25" s="78">
        <v>0</v>
      </c>
      <c r="I25" s="78">
        <v>0</v>
      </c>
      <c r="J25" s="79">
        <v>4860</v>
      </c>
      <c r="K25" s="80">
        <v>75995</v>
      </c>
      <c r="L25" s="134"/>
    </row>
    <row r="26" spans="1:12">
      <c r="A26" s="75">
        <v>17</v>
      </c>
      <c r="B26" s="76" t="s">
        <v>29</v>
      </c>
      <c r="C26" s="104" t="s">
        <v>377</v>
      </c>
      <c r="D26" s="104">
        <v>2020</v>
      </c>
      <c r="E26" s="104" t="s">
        <v>53</v>
      </c>
      <c r="F26" s="104">
        <v>1</v>
      </c>
      <c r="G26" s="78">
        <v>324480000</v>
      </c>
      <c r="H26" s="78">
        <v>0</v>
      </c>
      <c r="I26" s="78">
        <v>0</v>
      </c>
      <c r="J26" s="79">
        <v>0</v>
      </c>
      <c r="K26" s="80">
        <v>214555</v>
      </c>
      <c r="L26" s="134"/>
    </row>
    <row r="27" spans="1:12">
      <c r="A27" s="75">
        <v>18</v>
      </c>
      <c r="B27" s="76" t="s">
        <v>30</v>
      </c>
      <c r="C27" s="104" t="s">
        <v>278</v>
      </c>
      <c r="D27" s="104">
        <v>2023</v>
      </c>
      <c r="E27" s="104" t="s">
        <v>54</v>
      </c>
      <c r="F27" s="104">
        <v>1</v>
      </c>
      <c r="G27" s="78">
        <v>341660000</v>
      </c>
      <c r="H27" s="78">
        <v>0</v>
      </c>
      <c r="I27" s="78">
        <v>0</v>
      </c>
      <c r="J27" s="79">
        <v>10708</v>
      </c>
      <c r="K27" s="80">
        <v>108033</v>
      </c>
      <c r="L27" s="134"/>
    </row>
    <row r="28" spans="1:12">
      <c r="A28" s="75">
        <v>19</v>
      </c>
      <c r="B28" s="76" t="s">
        <v>30</v>
      </c>
      <c r="C28" s="104" t="s">
        <v>279</v>
      </c>
      <c r="D28" s="104">
        <v>2023</v>
      </c>
      <c r="E28" s="104" t="s">
        <v>54</v>
      </c>
      <c r="F28" s="104">
        <v>1</v>
      </c>
      <c r="G28" s="78">
        <v>341660000</v>
      </c>
      <c r="H28" s="78">
        <v>0</v>
      </c>
      <c r="I28" s="78">
        <v>0</v>
      </c>
      <c r="J28" s="79">
        <v>10283</v>
      </c>
      <c r="K28" s="80">
        <v>96114</v>
      </c>
      <c r="L28" s="134"/>
    </row>
    <row r="29" spans="1:12">
      <c r="A29" s="75">
        <v>20</v>
      </c>
      <c r="B29" s="76" t="s">
        <v>32</v>
      </c>
      <c r="C29" s="104" t="s">
        <v>318</v>
      </c>
      <c r="D29" s="104">
        <v>2023</v>
      </c>
      <c r="E29" s="104" t="s">
        <v>55</v>
      </c>
      <c r="F29" s="104">
        <v>1</v>
      </c>
      <c r="G29" s="78">
        <v>419000960</v>
      </c>
      <c r="H29" s="78">
        <v>0</v>
      </c>
      <c r="I29" s="78">
        <v>0</v>
      </c>
      <c r="J29" s="79">
        <v>8000</v>
      </c>
      <c r="K29" s="80">
        <v>118900</v>
      </c>
      <c r="L29" s="134"/>
    </row>
    <row r="30" spans="1:12">
      <c r="A30" s="75">
        <v>21</v>
      </c>
      <c r="B30" s="76" t="s">
        <v>33</v>
      </c>
      <c r="C30" s="104" t="s">
        <v>43</v>
      </c>
      <c r="D30" s="104">
        <v>2020</v>
      </c>
      <c r="E30" s="104" t="s">
        <v>56</v>
      </c>
      <c r="F30" s="104">
        <v>1</v>
      </c>
      <c r="G30" s="78">
        <v>78189036</v>
      </c>
      <c r="H30" s="78">
        <v>0</v>
      </c>
      <c r="I30" s="78">
        <v>567876</v>
      </c>
      <c r="J30" s="79">
        <v>0</v>
      </c>
      <c r="K30" s="82">
        <v>137769</v>
      </c>
      <c r="L30" s="134"/>
    </row>
    <row r="31" spans="1:12">
      <c r="A31" s="75">
        <v>22</v>
      </c>
      <c r="B31" s="76" t="s">
        <v>30</v>
      </c>
      <c r="C31" s="104" t="s">
        <v>280</v>
      </c>
      <c r="D31" s="104">
        <v>2023</v>
      </c>
      <c r="E31" s="104" t="s">
        <v>54</v>
      </c>
      <c r="F31" s="104">
        <v>1</v>
      </c>
      <c r="G31" s="78">
        <v>336244785</v>
      </c>
      <c r="H31" s="78">
        <v>0</v>
      </c>
      <c r="I31" s="78">
        <v>5415215</v>
      </c>
      <c r="J31" s="79">
        <v>2075</v>
      </c>
      <c r="K31" s="80">
        <v>66625</v>
      </c>
      <c r="L31" s="134"/>
    </row>
    <row r="32" spans="1:12">
      <c r="A32" s="75">
        <v>23</v>
      </c>
      <c r="B32" s="76" t="s">
        <v>34</v>
      </c>
      <c r="C32" s="104" t="s">
        <v>46</v>
      </c>
      <c r="D32" s="104">
        <v>2024</v>
      </c>
      <c r="E32" s="104" t="s">
        <v>57</v>
      </c>
      <c r="F32" s="104">
        <v>1</v>
      </c>
      <c r="G32" s="78">
        <v>370117514.69</v>
      </c>
      <c r="H32" s="78">
        <v>0</v>
      </c>
      <c r="I32" s="78">
        <v>0</v>
      </c>
      <c r="J32" s="79">
        <v>4938</v>
      </c>
      <c r="K32" s="80">
        <v>96834</v>
      </c>
      <c r="L32" s="134"/>
    </row>
    <row r="33" spans="1:12" ht="30">
      <c r="A33" s="75">
        <v>24</v>
      </c>
      <c r="B33" s="76" t="s">
        <v>35</v>
      </c>
      <c r="C33" s="104" t="s">
        <v>510</v>
      </c>
      <c r="D33" s="104">
        <v>2019</v>
      </c>
      <c r="E33" s="104" t="s">
        <v>58</v>
      </c>
      <c r="F33" s="104">
        <v>1</v>
      </c>
      <c r="G33" s="78">
        <v>311154067</v>
      </c>
      <c r="H33" s="78">
        <v>0</v>
      </c>
      <c r="I33" s="78">
        <v>0</v>
      </c>
      <c r="J33" s="79">
        <v>4240</v>
      </c>
      <c r="K33" s="80">
        <v>180063</v>
      </c>
      <c r="L33" s="134"/>
    </row>
    <row r="34" spans="1:12">
      <c r="A34" s="75">
        <v>25</v>
      </c>
      <c r="B34" s="76" t="s">
        <v>36</v>
      </c>
      <c r="C34" s="104" t="s">
        <v>47</v>
      </c>
      <c r="D34" s="104">
        <v>2019</v>
      </c>
      <c r="E34" s="104" t="s">
        <v>59</v>
      </c>
      <c r="F34" s="104">
        <v>1</v>
      </c>
      <c r="G34" s="78">
        <v>86497975</v>
      </c>
      <c r="H34" s="78">
        <v>0</v>
      </c>
      <c r="I34" s="78">
        <v>0</v>
      </c>
      <c r="J34" s="79">
        <v>0</v>
      </c>
      <c r="K34" s="82">
        <v>179453</v>
      </c>
      <c r="L34" s="134"/>
    </row>
    <row r="35" spans="1:12">
      <c r="A35" s="75">
        <v>26</v>
      </c>
      <c r="B35" s="76" t="s">
        <v>37</v>
      </c>
      <c r="C35" s="104" t="s">
        <v>48</v>
      </c>
      <c r="D35" s="104">
        <v>2019</v>
      </c>
      <c r="E35" s="104" t="s">
        <v>60</v>
      </c>
      <c r="F35" s="104">
        <v>1</v>
      </c>
      <c r="G35" s="78">
        <v>86497975</v>
      </c>
      <c r="H35" s="78">
        <v>0</v>
      </c>
      <c r="I35" s="78">
        <v>0</v>
      </c>
      <c r="J35" s="79">
        <v>0</v>
      </c>
      <c r="K35" s="82">
        <v>157743</v>
      </c>
      <c r="L35" s="134"/>
    </row>
    <row r="36" spans="1:12" ht="30">
      <c r="A36" s="75">
        <v>27</v>
      </c>
      <c r="B36" s="76" t="s">
        <v>38</v>
      </c>
      <c r="C36" s="104" t="s">
        <v>49</v>
      </c>
      <c r="D36" s="104">
        <v>2018</v>
      </c>
      <c r="E36" s="104" t="s">
        <v>61</v>
      </c>
      <c r="F36" s="104">
        <v>1</v>
      </c>
      <c r="G36" s="78">
        <v>76391361.200000003</v>
      </c>
      <c r="H36" s="78">
        <v>0</v>
      </c>
      <c r="I36" s="78">
        <v>0</v>
      </c>
      <c r="J36" s="79">
        <v>0</v>
      </c>
      <c r="K36" s="82">
        <v>167651</v>
      </c>
      <c r="L36" s="134"/>
    </row>
    <row r="37" spans="1:12">
      <c r="A37" s="75">
        <v>28</v>
      </c>
      <c r="B37" s="76" t="s">
        <v>67</v>
      </c>
      <c r="C37" s="104" t="s">
        <v>94</v>
      </c>
      <c r="D37" s="104">
        <v>2019</v>
      </c>
      <c r="E37" s="77">
        <v>43670</v>
      </c>
      <c r="F37" s="104">
        <v>1</v>
      </c>
      <c r="G37" s="78">
        <v>62812220</v>
      </c>
      <c r="H37" s="78">
        <v>0</v>
      </c>
      <c r="I37" s="78">
        <v>4208207.5999999996</v>
      </c>
      <c r="J37" s="79">
        <v>2010</v>
      </c>
      <c r="K37" s="80">
        <v>242747</v>
      </c>
      <c r="L37" s="120" t="s">
        <v>66</v>
      </c>
    </row>
    <row r="38" spans="1:12">
      <c r="A38" s="75">
        <v>29</v>
      </c>
      <c r="B38" s="76" t="s">
        <v>300</v>
      </c>
      <c r="C38" s="104" t="s">
        <v>316</v>
      </c>
      <c r="D38" s="104">
        <v>2025</v>
      </c>
      <c r="E38" s="77">
        <v>45716</v>
      </c>
      <c r="F38" s="104">
        <v>1</v>
      </c>
      <c r="G38" s="78">
        <v>101109500</v>
      </c>
      <c r="H38" s="78"/>
      <c r="I38" s="78">
        <v>3690000</v>
      </c>
      <c r="J38" s="79">
        <v>1350</v>
      </c>
      <c r="K38" s="80">
        <v>13863</v>
      </c>
      <c r="L38" s="121"/>
    </row>
    <row r="39" spans="1:12">
      <c r="A39" s="75">
        <v>30</v>
      </c>
      <c r="B39" s="76" t="s">
        <v>386</v>
      </c>
      <c r="C39" s="104" t="s">
        <v>404</v>
      </c>
      <c r="D39" s="104">
        <v>2025</v>
      </c>
      <c r="E39" s="77">
        <v>45961</v>
      </c>
      <c r="F39" s="104">
        <v>1</v>
      </c>
      <c r="G39" s="78">
        <v>282474080</v>
      </c>
      <c r="H39" s="78">
        <v>0</v>
      </c>
      <c r="I39" s="78">
        <v>0</v>
      </c>
      <c r="J39" s="79">
        <v>1550</v>
      </c>
      <c r="K39" s="80">
        <v>19730</v>
      </c>
      <c r="L39" s="121"/>
    </row>
    <row r="40" spans="1:12">
      <c r="A40" s="75">
        <v>31</v>
      </c>
      <c r="B40" s="76" t="s">
        <v>323</v>
      </c>
      <c r="C40" s="104" t="s">
        <v>343</v>
      </c>
      <c r="D40" s="104">
        <v>2025</v>
      </c>
      <c r="E40" s="77">
        <v>45777</v>
      </c>
      <c r="F40" s="104">
        <v>1</v>
      </c>
      <c r="G40" s="78">
        <v>334900000</v>
      </c>
      <c r="H40" s="78">
        <v>0</v>
      </c>
      <c r="I40" s="78">
        <v>7790000</v>
      </c>
      <c r="J40" s="79">
        <v>1550</v>
      </c>
      <c r="K40" s="80">
        <v>13050</v>
      </c>
      <c r="L40" s="121"/>
    </row>
    <row r="41" spans="1:12">
      <c r="A41" s="75">
        <v>32</v>
      </c>
      <c r="B41" s="76" t="s">
        <v>455</v>
      </c>
      <c r="C41" s="104" t="s">
        <v>456</v>
      </c>
      <c r="D41" s="104">
        <v>2025</v>
      </c>
      <c r="E41" s="77">
        <v>46003</v>
      </c>
      <c r="F41" s="104">
        <v>1</v>
      </c>
      <c r="G41" s="78">
        <v>101521680</v>
      </c>
      <c r="H41" s="78"/>
      <c r="I41" s="78">
        <v>4000000</v>
      </c>
      <c r="J41" s="79">
        <v>1100</v>
      </c>
      <c r="K41" s="80">
        <v>2200</v>
      </c>
      <c r="L41" s="122"/>
    </row>
    <row r="42" spans="1:12">
      <c r="A42" s="75">
        <v>33</v>
      </c>
      <c r="B42" s="76" t="s">
        <v>515</v>
      </c>
      <c r="C42" s="104"/>
      <c r="D42" s="104">
        <v>2026</v>
      </c>
      <c r="E42" s="77">
        <v>46105</v>
      </c>
      <c r="F42" s="104">
        <v>1</v>
      </c>
      <c r="G42" s="78">
        <v>96932000</v>
      </c>
      <c r="H42" s="78">
        <v>0</v>
      </c>
      <c r="I42" s="78">
        <v>0</v>
      </c>
      <c r="J42" s="79">
        <v>0</v>
      </c>
      <c r="K42" s="80">
        <v>0</v>
      </c>
      <c r="L42" s="120" t="s">
        <v>405</v>
      </c>
    </row>
    <row r="43" spans="1:12" ht="21.75" customHeight="1">
      <c r="A43" s="75">
        <v>34</v>
      </c>
      <c r="B43" s="76" t="s">
        <v>326</v>
      </c>
      <c r="C43" s="104" t="s">
        <v>406</v>
      </c>
      <c r="D43" s="104">
        <v>2025</v>
      </c>
      <c r="E43" s="77">
        <v>45777</v>
      </c>
      <c r="F43" s="104">
        <v>1</v>
      </c>
      <c r="G43" s="78">
        <v>223869980</v>
      </c>
      <c r="H43" s="78">
        <v>0</v>
      </c>
      <c r="I43" s="78">
        <v>5000000</v>
      </c>
      <c r="J43" s="79">
        <v>2150</v>
      </c>
      <c r="K43" s="80">
        <v>17850</v>
      </c>
      <c r="L43" s="122"/>
    </row>
    <row r="44" spans="1:12">
      <c r="A44" s="75">
        <v>35</v>
      </c>
      <c r="B44" s="76" t="s">
        <v>407</v>
      </c>
      <c r="C44" s="104" t="s">
        <v>457</v>
      </c>
      <c r="D44" s="104">
        <v>2025</v>
      </c>
      <c r="E44" s="77">
        <v>45989</v>
      </c>
      <c r="F44" s="104">
        <v>1</v>
      </c>
      <c r="G44" s="78">
        <f>165200000+4589680</f>
        <v>169789680</v>
      </c>
      <c r="H44" s="78">
        <v>0</v>
      </c>
      <c r="I44" s="78">
        <v>5000000</v>
      </c>
      <c r="J44" s="79">
        <v>1800</v>
      </c>
      <c r="K44" s="80">
        <v>5400</v>
      </c>
      <c r="L44" s="120" t="s">
        <v>408</v>
      </c>
    </row>
    <row r="45" spans="1:12">
      <c r="A45" s="75">
        <v>36</v>
      </c>
      <c r="B45" s="76" t="s">
        <v>455</v>
      </c>
      <c r="C45" s="104" t="s">
        <v>458</v>
      </c>
      <c r="D45" s="104">
        <v>2025</v>
      </c>
      <c r="E45" s="77">
        <v>46002</v>
      </c>
      <c r="F45" s="104">
        <v>1</v>
      </c>
      <c r="G45" s="78">
        <f>105521680-I45</f>
        <v>101521680</v>
      </c>
      <c r="H45" s="78"/>
      <c r="I45" s="78">
        <v>4000000</v>
      </c>
      <c r="J45" s="79">
        <v>1050</v>
      </c>
      <c r="K45" s="80">
        <v>2100</v>
      </c>
      <c r="L45" s="122"/>
    </row>
    <row r="46" spans="1:12">
      <c r="A46" s="75">
        <v>37</v>
      </c>
      <c r="B46" s="76" t="s">
        <v>70</v>
      </c>
      <c r="C46" s="104" t="s">
        <v>71</v>
      </c>
      <c r="D46" s="104">
        <v>2020</v>
      </c>
      <c r="E46" s="77">
        <v>44081</v>
      </c>
      <c r="F46" s="104">
        <v>1</v>
      </c>
      <c r="G46" s="78">
        <v>78846671.510000005</v>
      </c>
      <c r="H46" s="78">
        <v>0</v>
      </c>
      <c r="I46" s="78">
        <v>2902908</v>
      </c>
      <c r="J46" s="79">
        <v>1560</v>
      </c>
      <c r="K46" s="80">
        <v>168401</v>
      </c>
      <c r="L46" s="124" t="s">
        <v>69</v>
      </c>
    </row>
    <row r="47" spans="1:12">
      <c r="A47" s="75">
        <v>38</v>
      </c>
      <c r="B47" s="76" t="s">
        <v>413</v>
      </c>
      <c r="C47" s="104" t="s">
        <v>414</v>
      </c>
      <c r="D47" s="104">
        <v>2025</v>
      </c>
      <c r="E47" s="77">
        <v>45982</v>
      </c>
      <c r="F47" s="104">
        <v>1</v>
      </c>
      <c r="G47" s="78">
        <v>160689680</v>
      </c>
      <c r="H47" s="78">
        <v>0</v>
      </c>
      <c r="I47" s="78">
        <v>4750000</v>
      </c>
      <c r="J47" s="79">
        <v>2010</v>
      </c>
      <c r="K47" s="80">
        <v>6030</v>
      </c>
      <c r="L47" s="125"/>
    </row>
    <row r="48" spans="1:12">
      <c r="A48" s="75">
        <v>39</v>
      </c>
      <c r="B48" s="76" t="s">
        <v>415</v>
      </c>
      <c r="C48" s="104" t="s">
        <v>416</v>
      </c>
      <c r="D48" s="104">
        <v>2025</v>
      </c>
      <c r="E48" s="77">
        <v>45982</v>
      </c>
      <c r="F48" s="104">
        <v>1</v>
      </c>
      <c r="G48" s="78">
        <v>160689680</v>
      </c>
      <c r="H48" s="78">
        <v>0</v>
      </c>
      <c r="I48" s="78">
        <v>4750000</v>
      </c>
      <c r="J48" s="79">
        <v>2100</v>
      </c>
      <c r="K48" s="80">
        <v>6300</v>
      </c>
      <c r="L48" s="124" t="s">
        <v>72</v>
      </c>
    </row>
    <row r="49" spans="1:12">
      <c r="A49" s="75">
        <v>40</v>
      </c>
      <c r="B49" s="76" t="s">
        <v>73</v>
      </c>
      <c r="C49" s="104" t="s">
        <v>74</v>
      </c>
      <c r="D49" s="104">
        <v>2020</v>
      </c>
      <c r="E49" s="77">
        <v>44081</v>
      </c>
      <c r="F49" s="104">
        <v>1</v>
      </c>
      <c r="G49" s="78">
        <v>78309008.510000005</v>
      </c>
      <c r="H49" s="78">
        <v>0</v>
      </c>
      <c r="I49" s="78">
        <v>3438100</v>
      </c>
      <c r="J49" s="79">
        <v>3100</v>
      </c>
      <c r="K49" s="80">
        <v>204040</v>
      </c>
      <c r="L49" s="125"/>
    </row>
    <row r="50" spans="1:12">
      <c r="A50" s="75">
        <v>41</v>
      </c>
      <c r="B50" s="76" t="s">
        <v>75</v>
      </c>
      <c r="C50" s="104" t="s">
        <v>157</v>
      </c>
      <c r="D50" s="104">
        <v>2020</v>
      </c>
      <c r="E50" s="77">
        <v>44042</v>
      </c>
      <c r="F50" s="104">
        <v>1</v>
      </c>
      <c r="G50" s="78">
        <v>138126000</v>
      </c>
      <c r="H50" s="78">
        <v>0</v>
      </c>
      <c r="I50" s="78">
        <v>4200000</v>
      </c>
      <c r="J50" s="79">
        <v>2600</v>
      </c>
      <c r="K50" s="80">
        <v>227354</v>
      </c>
      <c r="L50" s="120" t="s">
        <v>76</v>
      </c>
    </row>
    <row r="51" spans="1:12">
      <c r="A51" s="75">
        <v>42</v>
      </c>
      <c r="B51" s="76" t="s">
        <v>77</v>
      </c>
      <c r="C51" s="104" t="s">
        <v>78</v>
      </c>
      <c r="D51" s="104">
        <v>2020</v>
      </c>
      <c r="E51" s="77">
        <v>44092</v>
      </c>
      <c r="F51" s="104">
        <v>1</v>
      </c>
      <c r="G51" s="78">
        <v>78308645</v>
      </c>
      <c r="H51" s="78">
        <v>0</v>
      </c>
      <c r="I51" s="78">
        <v>2963500</v>
      </c>
      <c r="J51" s="79">
        <v>4050</v>
      </c>
      <c r="K51" s="80">
        <v>254950</v>
      </c>
      <c r="L51" s="121"/>
    </row>
    <row r="52" spans="1:12">
      <c r="A52" s="75">
        <v>43</v>
      </c>
      <c r="B52" s="76" t="s">
        <v>79</v>
      </c>
      <c r="C52" s="104" t="s">
        <v>80</v>
      </c>
      <c r="D52" s="104">
        <v>2018</v>
      </c>
      <c r="E52" s="77">
        <v>43381</v>
      </c>
      <c r="F52" s="104">
        <v>1</v>
      </c>
      <c r="G52" s="78">
        <v>128604536</v>
      </c>
      <c r="H52" s="78">
        <v>0</v>
      </c>
      <c r="I52" s="78">
        <v>4145339</v>
      </c>
      <c r="J52" s="79">
        <v>3800</v>
      </c>
      <c r="K52" s="80">
        <v>317086</v>
      </c>
      <c r="L52" s="121"/>
    </row>
    <row r="53" spans="1:12">
      <c r="A53" s="75">
        <v>44</v>
      </c>
      <c r="B53" s="76" t="s">
        <v>301</v>
      </c>
      <c r="C53" s="104" t="s">
        <v>315</v>
      </c>
      <c r="D53" s="104">
        <v>2025</v>
      </c>
      <c r="E53" s="77">
        <v>45708</v>
      </c>
      <c r="F53" s="104">
        <v>1</v>
      </c>
      <c r="G53" s="78">
        <v>101109500</v>
      </c>
      <c r="H53" s="78">
        <v>0</v>
      </c>
      <c r="I53" s="78">
        <v>4500000</v>
      </c>
      <c r="J53" s="79">
        <v>4650</v>
      </c>
      <c r="K53" s="80">
        <v>49350</v>
      </c>
      <c r="L53" s="121"/>
    </row>
    <row r="54" spans="1:12">
      <c r="A54" s="75">
        <v>45</v>
      </c>
      <c r="B54" s="76" t="s">
        <v>326</v>
      </c>
      <c r="C54" s="104" t="s">
        <v>339</v>
      </c>
      <c r="D54" s="104">
        <v>2025</v>
      </c>
      <c r="E54" s="77">
        <v>45778</v>
      </c>
      <c r="F54" s="104">
        <v>1</v>
      </c>
      <c r="G54" s="78">
        <v>223869980</v>
      </c>
      <c r="H54" s="78"/>
      <c r="I54" s="78">
        <v>5998000</v>
      </c>
      <c r="J54" s="79">
        <v>1850</v>
      </c>
      <c r="K54" s="80">
        <v>9240</v>
      </c>
      <c r="L54" s="121"/>
    </row>
    <row r="55" spans="1:12">
      <c r="A55" s="75">
        <v>46</v>
      </c>
      <c r="B55" s="76" t="s">
        <v>324</v>
      </c>
      <c r="C55" s="104" t="s">
        <v>338</v>
      </c>
      <c r="D55" s="104">
        <v>2025</v>
      </c>
      <c r="E55" s="77">
        <v>45777</v>
      </c>
      <c r="F55" s="104">
        <v>1</v>
      </c>
      <c r="G55" s="78">
        <v>339077500</v>
      </c>
      <c r="H55" s="78">
        <v>0</v>
      </c>
      <c r="I55" s="78">
        <v>0</v>
      </c>
      <c r="J55" s="79">
        <v>4500</v>
      </c>
      <c r="K55" s="80">
        <v>39300</v>
      </c>
      <c r="L55" s="121"/>
    </row>
    <row r="56" spans="1:12">
      <c r="A56" s="75">
        <v>47</v>
      </c>
      <c r="B56" s="76" t="s">
        <v>397</v>
      </c>
      <c r="C56" s="104" t="s">
        <v>398</v>
      </c>
      <c r="D56" s="104">
        <v>2025</v>
      </c>
      <c r="E56" s="77">
        <v>45988</v>
      </c>
      <c r="F56" s="104">
        <v>1</v>
      </c>
      <c r="G56" s="78">
        <v>169789680</v>
      </c>
      <c r="H56" s="78">
        <v>0</v>
      </c>
      <c r="I56" s="78">
        <v>4990000</v>
      </c>
      <c r="J56" s="79">
        <v>1800</v>
      </c>
      <c r="K56" s="80">
        <v>5400</v>
      </c>
      <c r="L56" s="121"/>
    </row>
    <row r="57" spans="1:12">
      <c r="A57" s="75">
        <v>48</v>
      </c>
      <c r="B57" s="76" t="s">
        <v>386</v>
      </c>
      <c r="C57" s="104" t="s">
        <v>448</v>
      </c>
      <c r="D57" s="104">
        <v>2025</v>
      </c>
      <c r="E57" s="77">
        <v>45961</v>
      </c>
      <c r="F57" s="104">
        <v>1</v>
      </c>
      <c r="G57" s="78">
        <v>282474080</v>
      </c>
      <c r="H57" s="78">
        <v>0</v>
      </c>
      <c r="I57" s="78">
        <v>0</v>
      </c>
      <c r="J57" s="79">
        <v>3800</v>
      </c>
      <c r="K57" s="80">
        <v>34032</v>
      </c>
      <c r="L57" s="121"/>
    </row>
    <row r="58" spans="1:12">
      <c r="A58" s="75">
        <v>49</v>
      </c>
      <c r="B58" s="76" t="s">
        <v>302</v>
      </c>
      <c r="C58" s="104" t="s">
        <v>447</v>
      </c>
      <c r="D58" s="104">
        <v>2025</v>
      </c>
      <c r="E58" s="77">
        <v>46010</v>
      </c>
      <c r="F58" s="104">
        <v>1</v>
      </c>
      <c r="G58" s="78">
        <v>101521680</v>
      </c>
      <c r="H58" s="78">
        <v>0</v>
      </c>
      <c r="I58" s="78">
        <v>3830000</v>
      </c>
      <c r="J58" s="79">
        <v>1350</v>
      </c>
      <c r="K58" s="80">
        <v>2700</v>
      </c>
      <c r="L58" s="122"/>
    </row>
    <row r="59" spans="1:12" ht="21" customHeight="1">
      <c r="A59" s="75">
        <v>50</v>
      </c>
      <c r="B59" s="76" t="s">
        <v>397</v>
      </c>
      <c r="C59" s="104" t="s">
        <v>399</v>
      </c>
      <c r="D59" s="104">
        <v>2025</v>
      </c>
      <c r="E59" s="77">
        <v>45982</v>
      </c>
      <c r="F59" s="104">
        <v>1</v>
      </c>
      <c r="G59" s="78">
        <v>169789680</v>
      </c>
      <c r="H59" s="78">
        <v>0</v>
      </c>
      <c r="I59" s="78">
        <v>4990000</v>
      </c>
      <c r="J59" s="79">
        <v>1450</v>
      </c>
      <c r="K59" s="80">
        <v>4350</v>
      </c>
      <c r="L59" s="83" t="s">
        <v>62</v>
      </c>
    </row>
    <row r="60" spans="1:12">
      <c r="A60" s="75">
        <v>51</v>
      </c>
      <c r="B60" s="76" t="s">
        <v>63</v>
      </c>
      <c r="C60" s="104" t="s">
        <v>64</v>
      </c>
      <c r="D60" s="104">
        <v>2021</v>
      </c>
      <c r="E60" s="77">
        <v>44245</v>
      </c>
      <c r="F60" s="104">
        <v>1</v>
      </c>
      <c r="G60" s="78">
        <v>78283000</v>
      </c>
      <c r="H60" s="78">
        <v>0</v>
      </c>
      <c r="I60" s="78">
        <v>3810000</v>
      </c>
      <c r="J60" s="79">
        <v>3550</v>
      </c>
      <c r="K60" s="80">
        <v>139710</v>
      </c>
      <c r="L60" s="120" t="s">
        <v>65</v>
      </c>
    </row>
    <row r="61" spans="1:12">
      <c r="A61" s="75">
        <v>52</v>
      </c>
      <c r="B61" s="76" t="s">
        <v>397</v>
      </c>
      <c r="C61" s="104" t="s">
        <v>400</v>
      </c>
      <c r="D61" s="104">
        <v>2025</v>
      </c>
      <c r="E61" s="77">
        <v>45985</v>
      </c>
      <c r="F61" s="104">
        <v>1</v>
      </c>
      <c r="G61" s="78">
        <v>169789680</v>
      </c>
      <c r="H61" s="78">
        <v>0</v>
      </c>
      <c r="I61" s="78">
        <v>4990000</v>
      </c>
      <c r="J61" s="79">
        <v>1650</v>
      </c>
      <c r="K61" s="80">
        <v>4950</v>
      </c>
      <c r="L61" s="122"/>
    </row>
    <row r="62" spans="1:12">
      <c r="A62" s="75">
        <v>53</v>
      </c>
      <c r="B62" s="76" t="s">
        <v>31</v>
      </c>
      <c r="C62" s="104" t="s">
        <v>298</v>
      </c>
      <c r="D62" s="104">
        <v>2022</v>
      </c>
      <c r="E62" s="77">
        <v>44818</v>
      </c>
      <c r="F62" s="104">
        <v>1</v>
      </c>
      <c r="G62" s="78">
        <v>153506625</v>
      </c>
      <c r="H62" s="78">
        <v>0</v>
      </c>
      <c r="I62" s="78">
        <v>7322000</v>
      </c>
      <c r="J62" s="79">
        <v>4700</v>
      </c>
      <c r="K62" s="80">
        <v>165335</v>
      </c>
      <c r="L62" s="120" t="s">
        <v>81</v>
      </c>
    </row>
    <row r="63" spans="1:12">
      <c r="A63" s="75">
        <v>54</v>
      </c>
      <c r="B63" s="76" t="s">
        <v>82</v>
      </c>
      <c r="C63" s="104" t="s">
        <v>314</v>
      </c>
      <c r="D63" s="104">
        <v>2021</v>
      </c>
      <c r="E63" s="77">
        <v>44334</v>
      </c>
      <c r="F63" s="104">
        <v>1</v>
      </c>
      <c r="G63" s="78">
        <v>78313000</v>
      </c>
      <c r="H63" s="78">
        <v>0</v>
      </c>
      <c r="I63" s="78">
        <v>4600000</v>
      </c>
      <c r="J63" s="79">
        <v>2010</v>
      </c>
      <c r="K63" s="80">
        <v>203530</v>
      </c>
      <c r="L63" s="121"/>
    </row>
    <row r="64" spans="1:12">
      <c r="A64" s="75">
        <v>55</v>
      </c>
      <c r="B64" s="76" t="s">
        <v>84</v>
      </c>
      <c r="C64" s="104" t="s">
        <v>93</v>
      </c>
      <c r="D64" s="104">
        <v>2020</v>
      </c>
      <c r="E64" s="77">
        <v>44096</v>
      </c>
      <c r="F64" s="104">
        <v>1</v>
      </c>
      <c r="G64" s="78">
        <v>78305300</v>
      </c>
      <c r="H64" s="78">
        <v>0</v>
      </c>
      <c r="I64" s="78">
        <v>3316600</v>
      </c>
      <c r="J64" s="79">
        <v>1700</v>
      </c>
      <c r="K64" s="80">
        <v>238049</v>
      </c>
      <c r="L64" s="121"/>
    </row>
    <row r="65" spans="1:12">
      <c r="A65" s="75">
        <v>56</v>
      </c>
      <c r="B65" s="76" t="s">
        <v>85</v>
      </c>
      <c r="C65" s="104" t="s">
        <v>86</v>
      </c>
      <c r="D65" s="104">
        <v>2019</v>
      </c>
      <c r="E65" s="77">
        <v>43585</v>
      </c>
      <c r="F65" s="104">
        <v>1</v>
      </c>
      <c r="G65" s="78">
        <v>65207466.200000003</v>
      </c>
      <c r="H65" s="78">
        <v>0</v>
      </c>
      <c r="I65" s="78">
        <v>2400000</v>
      </c>
      <c r="J65" s="79">
        <v>0</v>
      </c>
      <c r="K65" s="80">
        <v>0</v>
      </c>
      <c r="L65" s="121"/>
    </row>
    <row r="66" spans="1:12">
      <c r="A66" s="75">
        <v>57</v>
      </c>
      <c r="B66" s="76" t="s">
        <v>302</v>
      </c>
      <c r="C66" s="104" t="s">
        <v>329</v>
      </c>
      <c r="D66" s="104">
        <v>2025</v>
      </c>
      <c r="E66" s="77">
        <v>45716</v>
      </c>
      <c r="F66" s="104">
        <v>1</v>
      </c>
      <c r="G66" s="78">
        <v>101109500</v>
      </c>
      <c r="H66" s="78">
        <v>0</v>
      </c>
      <c r="I66" s="78">
        <v>3085000</v>
      </c>
      <c r="J66" s="79">
        <v>1850</v>
      </c>
      <c r="K66" s="80">
        <v>17440</v>
      </c>
      <c r="L66" s="121"/>
    </row>
    <row r="67" spans="1:12">
      <c r="A67" s="75">
        <v>58</v>
      </c>
      <c r="B67" s="76" t="s">
        <v>417</v>
      </c>
      <c r="C67" s="104" t="s">
        <v>418</v>
      </c>
      <c r="D67" s="104">
        <v>2025</v>
      </c>
      <c r="E67" s="77">
        <v>45979</v>
      </c>
      <c r="F67" s="104">
        <v>1</v>
      </c>
      <c r="G67" s="78">
        <v>169789680</v>
      </c>
      <c r="H67" s="78">
        <v>0</v>
      </c>
      <c r="I67" s="78">
        <v>4580000</v>
      </c>
      <c r="J67" s="79">
        <v>2000</v>
      </c>
      <c r="K67" s="80">
        <v>6000</v>
      </c>
      <c r="L67" s="121"/>
    </row>
    <row r="68" spans="1:12">
      <c r="A68" s="75">
        <v>59</v>
      </c>
      <c r="B68" s="76" t="s">
        <v>325</v>
      </c>
      <c r="C68" s="104" t="s">
        <v>355</v>
      </c>
      <c r="D68" s="104">
        <v>2025</v>
      </c>
      <c r="E68" s="77">
        <v>45775</v>
      </c>
      <c r="F68" s="104">
        <v>1</v>
      </c>
      <c r="G68" s="78">
        <f>334900000+4177500</f>
        <v>339077500</v>
      </c>
      <c r="H68" s="78">
        <v>0</v>
      </c>
      <c r="I68" s="78">
        <v>6000000</v>
      </c>
      <c r="J68" s="79">
        <v>5500</v>
      </c>
      <c r="K68" s="80">
        <v>46550</v>
      </c>
      <c r="L68" s="121"/>
    </row>
    <row r="69" spans="1:12">
      <c r="A69" s="75">
        <v>60</v>
      </c>
      <c r="B69" s="76" t="s">
        <v>148</v>
      </c>
      <c r="C69" s="104" t="s">
        <v>459</v>
      </c>
      <c r="D69" s="104">
        <v>2025</v>
      </c>
      <c r="E69" s="77">
        <v>46001</v>
      </c>
      <c r="F69" s="104">
        <v>1</v>
      </c>
      <c r="G69" s="78">
        <f>104188680-I69</f>
        <v>101038680</v>
      </c>
      <c r="H69" s="78">
        <v>0</v>
      </c>
      <c r="I69" s="78">
        <v>3150000</v>
      </c>
      <c r="J69" s="79">
        <v>1250</v>
      </c>
      <c r="K69" s="80">
        <v>2500</v>
      </c>
      <c r="L69" s="121"/>
    </row>
    <row r="70" spans="1:12">
      <c r="A70" s="75">
        <v>61</v>
      </c>
      <c r="B70" s="76" t="s">
        <v>148</v>
      </c>
      <c r="C70" s="104" t="s">
        <v>460</v>
      </c>
      <c r="D70" s="104">
        <v>2025</v>
      </c>
      <c r="E70" s="77">
        <v>45994</v>
      </c>
      <c r="F70" s="104">
        <v>1</v>
      </c>
      <c r="G70" s="78">
        <f>104721680-I70</f>
        <v>101521680</v>
      </c>
      <c r="H70" s="78"/>
      <c r="I70" s="78">
        <v>3200000</v>
      </c>
      <c r="J70" s="79">
        <v>1100</v>
      </c>
      <c r="K70" s="80">
        <v>2200</v>
      </c>
      <c r="L70" s="122"/>
    </row>
    <row r="71" spans="1:12">
      <c r="A71" s="75">
        <v>62</v>
      </c>
      <c r="B71" s="76" t="s">
        <v>396</v>
      </c>
      <c r="C71" s="104"/>
      <c r="D71" s="104">
        <v>2025</v>
      </c>
      <c r="E71" s="77">
        <v>45980</v>
      </c>
      <c r="F71" s="104">
        <v>1</v>
      </c>
      <c r="G71" s="78">
        <f>165200000+3147680</f>
        <v>168347680</v>
      </c>
      <c r="H71" s="78">
        <v>0</v>
      </c>
      <c r="I71" s="78">
        <v>6300000</v>
      </c>
      <c r="J71" s="79">
        <v>1400</v>
      </c>
      <c r="K71" s="80">
        <v>4200</v>
      </c>
      <c r="L71" s="120" t="s">
        <v>395</v>
      </c>
    </row>
    <row r="72" spans="1:12">
      <c r="A72" s="75">
        <v>63</v>
      </c>
      <c r="B72" s="76" t="s">
        <v>87</v>
      </c>
      <c r="C72" s="104" t="s">
        <v>88</v>
      </c>
      <c r="D72" s="104">
        <v>2020</v>
      </c>
      <c r="E72" s="77">
        <v>44104</v>
      </c>
      <c r="F72" s="104">
        <v>1</v>
      </c>
      <c r="G72" s="78">
        <v>78283000</v>
      </c>
      <c r="H72" s="78">
        <v>0</v>
      </c>
      <c r="I72" s="78">
        <v>0</v>
      </c>
      <c r="J72" s="79">
        <v>3000</v>
      </c>
      <c r="K72" s="80">
        <v>250789</v>
      </c>
      <c r="L72" s="122"/>
    </row>
    <row r="73" spans="1:12">
      <c r="A73" s="75">
        <v>64</v>
      </c>
      <c r="B73" s="76" t="s">
        <v>89</v>
      </c>
      <c r="C73" s="104" t="s">
        <v>90</v>
      </c>
      <c r="D73" s="104">
        <v>2019</v>
      </c>
      <c r="E73" s="77">
        <v>43612</v>
      </c>
      <c r="F73" s="104">
        <v>1</v>
      </c>
      <c r="G73" s="78">
        <v>67203411.599999994</v>
      </c>
      <c r="H73" s="78">
        <v>0</v>
      </c>
      <c r="I73" s="78">
        <v>0</v>
      </c>
      <c r="J73" s="79">
        <v>3000</v>
      </c>
      <c r="K73" s="80">
        <v>279512</v>
      </c>
      <c r="L73" s="123" t="s">
        <v>394</v>
      </c>
    </row>
    <row r="74" spans="1:12">
      <c r="A74" s="75">
        <v>65</v>
      </c>
      <c r="B74" s="76" t="s">
        <v>148</v>
      </c>
      <c r="C74" s="104" t="s">
        <v>443</v>
      </c>
      <c r="D74" s="104">
        <v>2025</v>
      </c>
      <c r="E74" s="77">
        <v>45993</v>
      </c>
      <c r="F74" s="104">
        <v>1</v>
      </c>
      <c r="G74" s="78">
        <f>104520680-I74</f>
        <v>101521680</v>
      </c>
      <c r="H74" s="78">
        <v>0</v>
      </c>
      <c r="I74" s="78">
        <v>2999000</v>
      </c>
      <c r="J74" s="79">
        <v>1350</v>
      </c>
      <c r="K74" s="80">
        <v>2700</v>
      </c>
      <c r="L74" s="123"/>
    </row>
    <row r="75" spans="1:12">
      <c r="A75" s="75">
        <v>66</v>
      </c>
      <c r="B75" s="76" t="s">
        <v>444</v>
      </c>
      <c r="C75" s="104" t="s">
        <v>445</v>
      </c>
      <c r="D75" s="104">
        <v>2025</v>
      </c>
      <c r="E75" s="77">
        <v>46007</v>
      </c>
      <c r="F75" s="104">
        <v>1</v>
      </c>
      <c r="G75" s="78">
        <f>173489680-I75</f>
        <v>169789680</v>
      </c>
      <c r="H75" s="78">
        <v>0</v>
      </c>
      <c r="I75" s="78">
        <v>3700000</v>
      </c>
      <c r="J75" s="79">
        <v>2250</v>
      </c>
      <c r="K75" s="80">
        <v>4500</v>
      </c>
      <c r="L75" s="123"/>
    </row>
    <row r="76" spans="1:12">
      <c r="A76" s="75">
        <v>67</v>
      </c>
      <c r="B76" s="76" t="s">
        <v>92</v>
      </c>
      <c r="C76" s="104" t="s">
        <v>402</v>
      </c>
      <c r="D76" s="104">
        <v>2017</v>
      </c>
      <c r="E76" s="77">
        <v>43074</v>
      </c>
      <c r="F76" s="104">
        <v>1</v>
      </c>
      <c r="G76" s="78">
        <v>128146030</v>
      </c>
      <c r="H76" s="78">
        <v>0</v>
      </c>
      <c r="I76" s="78">
        <v>4050000</v>
      </c>
      <c r="J76" s="79">
        <v>6500</v>
      </c>
      <c r="K76" s="80">
        <v>391500</v>
      </c>
      <c r="L76" s="121" t="s">
        <v>401</v>
      </c>
    </row>
    <row r="77" spans="1:12">
      <c r="A77" s="75">
        <v>68</v>
      </c>
      <c r="B77" s="76" t="s">
        <v>325</v>
      </c>
      <c r="C77" s="104" t="s">
        <v>353</v>
      </c>
      <c r="D77" s="104">
        <v>2025</v>
      </c>
      <c r="E77" s="77">
        <v>45777</v>
      </c>
      <c r="F77" s="104">
        <v>1</v>
      </c>
      <c r="G77" s="78">
        <v>334900000</v>
      </c>
      <c r="H77" s="78">
        <v>0</v>
      </c>
      <c r="I77" s="78">
        <v>5945000</v>
      </c>
      <c r="J77" s="79">
        <v>3100</v>
      </c>
      <c r="K77" s="80">
        <v>26300</v>
      </c>
      <c r="L77" s="121"/>
    </row>
    <row r="78" spans="1:12">
      <c r="A78" s="75">
        <v>69</v>
      </c>
      <c r="B78" s="76" t="s">
        <v>333</v>
      </c>
      <c r="C78" s="104"/>
      <c r="D78" s="104">
        <v>2025</v>
      </c>
      <c r="E78" s="77">
        <v>45790</v>
      </c>
      <c r="F78" s="104">
        <v>1</v>
      </c>
      <c r="G78" s="78">
        <v>282474080</v>
      </c>
      <c r="H78" s="78">
        <v>0</v>
      </c>
      <c r="I78" s="78">
        <v>0</v>
      </c>
      <c r="J78" s="79">
        <v>2600</v>
      </c>
      <c r="K78" s="80">
        <v>23843</v>
      </c>
      <c r="L78" s="121"/>
    </row>
    <row r="79" spans="1:12">
      <c r="A79" s="75">
        <v>70</v>
      </c>
      <c r="B79" s="76" t="s">
        <v>303</v>
      </c>
      <c r="C79" s="104" t="s">
        <v>354</v>
      </c>
      <c r="D79" s="104">
        <v>2025</v>
      </c>
      <c r="E79" s="77">
        <v>45716</v>
      </c>
      <c r="F79" s="104">
        <v>1</v>
      </c>
      <c r="G79" s="78">
        <v>101109500</v>
      </c>
      <c r="H79" s="78">
        <v>0</v>
      </c>
      <c r="I79" s="78">
        <v>0</v>
      </c>
      <c r="J79" s="79">
        <v>2200</v>
      </c>
      <c r="K79" s="80">
        <v>20942</v>
      </c>
      <c r="L79" s="122"/>
    </row>
    <row r="80" spans="1:12">
      <c r="A80" s="75">
        <v>71</v>
      </c>
      <c r="B80" s="76" t="s">
        <v>387</v>
      </c>
      <c r="C80" s="104" t="s">
        <v>451</v>
      </c>
      <c r="D80" s="104">
        <v>2025</v>
      </c>
      <c r="E80" s="77">
        <v>46000</v>
      </c>
      <c r="F80" s="104">
        <v>1</v>
      </c>
      <c r="G80" s="78">
        <v>169789680</v>
      </c>
      <c r="H80" s="78">
        <v>0</v>
      </c>
      <c r="I80" s="78">
        <v>4499000</v>
      </c>
      <c r="J80" s="79">
        <v>1850</v>
      </c>
      <c r="K80" s="80">
        <v>3700</v>
      </c>
      <c r="L80" s="83" t="s">
        <v>450</v>
      </c>
    </row>
    <row r="81" spans="1:12">
      <c r="A81" s="75">
        <v>72</v>
      </c>
      <c r="B81" s="76" t="s">
        <v>97</v>
      </c>
      <c r="C81" s="104" t="s">
        <v>287</v>
      </c>
      <c r="D81" s="104">
        <v>2019</v>
      </c>
      <c r="E81" s="77">
        <v>43494</v>
      </c>
      <c r="F81" s="104">
        <v>1</v>
      </c>
      <c r="G81" s="78">
        <v>133047096.25</v>
      </c>
      <c r="H81" s="78">
        <v>0</v>
      </c>
      <c r="I81" s="78">
        <v>5510000</v>
      </c>
      <c r="J81" s="79">
        <v>4000</v>
      </c>
      <c r="K81" s="80">
        <v>277364</v>
      </c>
      <c r="L81" s="123" t="s">
        <v>95</v>
      </c>
    </row>
    <row r="82" spans="1:12">
      <c r="A82" s="75">
        <v>73</v>
      </c>
      <c r="B82" s="76" t="s">
        <v>98</v>
      </c>
      <c r="C82" s="104" t="s">
        <v>99</v>
      </c>
      <c r="D82" s="104">
        <v>2020</v>
      </c>
      <c r="E82" s="77">
        <v>44104</v>
      </c>
      <c r="F82" s="104">
        <v>1</v>
      </c>
      <c r="G82" s="78">
        <v>78796852</v>
      </c>
      <c r="H82" s="78">
        <v>0</v>
      </c>
      <c r="I82" s="78">
        <v>2799000</v>
      </c>
      <c r="J82" s="79">
        <v>2900</v>
      </c>
      <c r="K82" s="80">
        <v>242787</v>
      </c>
      <c r="L82" s="123"/>
    </row>
    <row r="83" spans="1:12">
      <c r="A83" s="75">
        <v>74</v>
      </c>
      <c r="B83" s="76" t="s">
        <v>304</v>
      </c>
      <c r="C83" s="104" t="s">
        <v>361</v>
      </c>
      <c r="D83" s="104">
        <v>2025</v>
      </c>
      <c r="E83" s="77">
        <v>45706</v>
      </c>
      <c r="F83" s="104">
        <v>1</v>
      </c>
      <c r="G83" s="78">
        <v>101109500</v>
      </c>
      <c r="H83" s="78">
        <v>0</v>
      </c>
      <c r="I83" s="78">
        <v>4000000</v>
      </c>
      <c r="J83" s="79">
        <v>2300</v>
      </c>
      <c r="K83" s="80">
        <v>17500</v>
      </c>
      <c r="L83" s="123"/>
    </row>
    <row r="84" spans="1:12">
      <c r="A84" s="75">
        <v>75</v>
      </c>
      <c r="B84" s="76" t="s">
        <v>397</v>
      </c>
      <c r="C84" s="104" t="s">
        <v>96</v>
      </c>
      <c r="D84" s="104">
        <v>2025</v>
      </c>
      <c r="E84" s="77">
        <v>45979</v>
      </c>
      <c r="F84" s="104">
        <v>1</v>
      </c>
      <c r="G84" s="78">
        <v>168347680</v>
      </c>
      <c r="H84" s="78">
        <v>0</v>
      </c>
      <c r="I84" s="78">
        <v>4500000</v>
      </c>
      <c r="J84" s="79">
        <v>2030</v>
      </c>
      <c r="K84" s="80">
        <v>6090</v>
      </c>
      <c r="L84" s="123"/>
    </row>
    <row r="85" spans="1:12">
      <c r="A85" s="75">
        <v>76</v>
      </c>
      <c r="B85" s="76" t="s">
        <v>148</v>
      </c>
      <c r="C85" s="104"/>
      <c r="D85" s="104">
        <v>2025</v>
      </c>
      <c r="E85" s="77">
        <v>46010</v>
      </c>
      <c r="F85" s="104">
        <v>1</v>
      </c>
      <c r="G85" s="78">
        <f>104721680-I85</f>
        <v>101521680</v>
      </c>
      <c r="H85" s="78">
        <v>0</v>
      </c>
      <c r="I85" s="78">
        <v>3200000</v>
      </c>
      <c r="J85" s="79">
        <v>1060</v>
      </c>
      <c r="K85" s="80">
        <v>2120</v>
      </c>
      <c r="L85" s="123"/>
    </row>
    <row r="86" spans="1:12">
      <c r="A86" s="75">
        <v>77</v>
      </c>
      <c r="B86" s="76" t="s">
        <v>325</v>
      </c>
      <c r="C86" s="104" t="s">
        <v>362</v>
      </c>
      <c r="D86" s="104">
        <v>2025</v>
      </c>
      <c r="E86" s="77">
        <v>45777</v>
      </c>
      <c r="F86" s="104">
        <v>1</v>
      </c>
      <c r="G86" s="78">
        <v>334900000</v>
      </c>
      <c r="H86" s="78">
        <v>0</v>
      </c>
      <c r="I86" s="78">
        <v>8010000</v>
      </c>
      <c r="J86" s="79">
        <v>2700</v>
      </c>
      <c r="K86" s="80">
        <v>20100</v>
      </c>
      <c r="L86" s="123"/>
    </row>
    <row r="87" spans="1:12">
      <c r="A87" s="75">
        <v>78</v>
      </c>
      <c r="B87" s="76" t="s">
        <v>101</v>
      </c>
      <c r="C87" s="104" t="s">
        <v>102</v>
      </c>
      <c r="D87" s="104">
        <v>2020</v>
      </c>
      <c r="E87" s="77">
        <v>43998</v>
      </c>
      <c r="F87" s="104">
        <v>1</v>
      </c>
      <c r="G87" s="78">
        <v>123287900</v>
      </c>
      <c r="H87" s="78">
        <v>0</v>
      </c>
      <c r="I87" s="78">
        <v>512000</v>
      </c>
      <c r="J87" s="79">
        <v>0</v>
      </c>
      <c r="K87" s="80">
        <v>0</v>
      </c>
      <c r="L87" s="123" t="s">
        <v>100</v>
      </c>
    </row>
    <row r="88" spans="1:12">
      <c r="A88" s="75">
        <v>79</v>
      </c>
      <c r="B88" s="76" t="s">
        <v>397</v>
      </c>
      <c r="C88" s="104" t="s">
        <v>449</v>
      </c>
      <c r="D88" s="104">
        <v>2025</v>
      </c>
      <c r="E88" s="77">
        <v>45975</v>
      </c>
      <c r="F88" s="104">
        <v>1</v>
      </c>
      <c r="G88" s="78">
        <v>169789680</v>
      </c>
      <c r="H88" s="78">
        <v>0</v>
      </c>
      <c r="I88" s="78">
        <v>4600000</v>
      </c>
      <c r="J88" s="79">
        <v>1850</v>
      </c>
      <c r="K88" s="80">
        <v>5550</v>
      </c>
      <c r="L88" s="123"/>
    </row>
    <row r="89" spans="1:12">
      <c r="A89" s="75">
        <v>80</v>
      </c>
      <c r="B89" s="76" t="s">
        <v>103</v>
      </c>
      <c r="C89" s="104" t="s">
        <v>104</v>
      </c>
      <c r="D89" s="104">
        <v>2017</v>
      </c>
      <c r="E89" s="77">
        <v>43012</v>
      </c>
      <c r="F89" s="104">
        <v>1</v>
      </c>
      <c r="G89" s="78">
        <v>51323629.810000002</v>
      </c>
      <c r="H89" s="78">
        <v>0</v>
      </c>
      <c r="I89" s="78">
        <v>2300000</v>
      </c>
      <c r="J89" s="79">
        <v>3025</v>
      </c>
      <c r="K89" s="80">
        <v>413066</v>
      </c>
      <c r="L89" s="120" t="s">
        <v>403</v>
      </c>
    </row>
    <row r="90" spans="1:12">
      <c r="A90" s="75">
        <v>81</v>
      </c>
      <c r="B90" s="76" t="s">
        <v>452</v>
      </c>
      <c r="C90" s="104" t="s">
        <v>453</v>
      </c>
      <c r="D90" s="104">
        <v>2025</v>
      </c>
      <c r="E90" s="77">
        <v>46008</v>
      </c>
      <c r="F90" s="104">
        <v>1</v>
      </c>
      <c r="G90" s="78">
        <f>105521680-I90</f>
        <v>101521680</v>
      </c>
      <c r="H90" s="78"/>
      <c r="I90" s="78">
        <v>4000000</v>
      </c>
      <c r="J90" s="79">
        <v>1170</v>
      </c>
      <c r="K90" s="80">
        <v>2340</v>
      </c>
      <c r="L90" s="121"/>
    </row>
    <row r="91" spans="1:12">
      <c r="A91" s="75">
        <v>82</v>
      </c>
      <c r="B91" s="76" t="s">
        <v>387</v>
      </c>
      <c r="C91" s="104" t="s">
        <v>454</v>
      </c>
      <c r="D91" s="104">
        <v>2025</v>
      </c>
      <c r="E91" s="77">
        <v>46001</v>
      </c>
      <c r="F91" s="104">
        <v>1</v>
      </c>
      <c r="G91" s="78">
        <v>168347680</v>
      </c>
      <c r="H91" s="78">
        <v>0</v>
      </c>
      <c r="I91" s="78">
        <v>3900000</v>
      </c>
      <c r="J91" s="79">
        <v>1900</v>
      </c>
      <c r="K91" s="80">
        <v>3800</v>
      </c>
      <c r="L91" s="122"/>
    </row>
    <row r="92" spans="1:12">
      <c r="A92" s="75">
        <v>83</v>
      </c>
      <c r="B92" s="76" t="s">
        <v>106</v>
      </c>
      <c r="C92" s="104" t="s">
        <v>317</v>
      </c>
      <c r="D92" s="104">
        <v>2022</v>
      </c>
      <c r="E92" s="77">
        <v>44663</v>
      </c>
      <c r="F92" s="104">
        <v>1</v>
      </c>
      <c r="G92" s="78">
        <v>137059000</v>
      </c>
      <c r="H92" s="78">
        <v>0</v>
      </c>
      <c r="I92" s="78">
        <v>5720000</v>
      </c>
      <c r="J92" s="79">
        <v>2060</v>
      </c>
      <c r="K92" s="80">
        <v>94053</v>
      </c>
      <c r="L92" s="120" t="s">
        <v>105</v>
      </c>
    </row>
    <row r="93" spans="1:12">
      <c r="A93" s="75">
        <v>84</v>
      </c>
      <c r="B93" s="76" t="s">
        <v>107</v>
      </c>
      <c r="C93" s="104" t="s">
        <v>108</v>
      </c>
      <c r="D93" s="104">
        <v>2019</v>
      </c>
      <c r="E93" s="77">
        <v>43567</v>
      </c>
      <c r="F93" s="104">
        <v>1</v>
      </c>
      <c r="G93" s="78">
        <v>62812335.120000005</v>
      </c>
      <c r="H93" s="78">
        <v>0</v>
      </c>
      <c r="I93" s="78">
        <v>5200000</v>
      </c>
      <c r="J93" s="79">
        <v>1800</v>
      </c>
      <c r="K93" s="80">
        <v>246901</v>
      </c>
      <c r="L93" s="121"/>
    </row>
    <row r="94" spans="1:12">
      <c r="A94" s="75">
        <v>85</v>
      </c>
      <c r="B94" s="76" t="s">
        <v>109</v>
      </c>
      <c r="C94" s="104" t="s">
        <v>110</v>
      </c>
      <c r="D94" s="104">
        <v>2018</v>
      </c>
      <c r="E94" s="77">
        <v>43342</v>
      </c>
      <c r="F94" s="104">
        <v>1</v>
      </c>
      <c r="G94" s="78">
        <v>128929345</v>
      </c>
      <c r="H94" s="78">
        <v>0</v>
      </c>
      <c r="I94" s="78">
        <v>4000000</v>
      </c>
      <c r="J94" s="79">
        <v>2200</v>
      </c>
      <c r="K94" s="80">
        <v>305391</v>
      </c>
      <c r="L94" s="121"/>
    </row>
    <row r="95" spans="1:12">
      <c r="A95" s="75">
        <v>86</v>
      </c>
      <c r="B95" s="76" t="s">
        <v>305</v>
      </c>
      <c r="C95" s="104" t="s">
        <v>363</v>
      </c>
      <c r="D95" s="104">
        <v>2025</v>
      </c>
      <c r="E95" s="77">
        <v>45708</v>
      </c>
      <c r="F95" s="104">
        <v>1</v>
      </c>
      <c r="G95" s="78">
        <v>96932000</v>
      </c>
      <c r="H95" s="78">
        <v>0</v>
      </c>
      <c r="I95" s="78">
        <v>4650000</v>
      </c>
      <c r="J95" s="79">
        <v>1600</v>
      </c>
      <c r="K95" s="80">
        <v>15482</v>
      </c>
      <c r="L95" s="121"/>
    </row>
    <row r="96" spans="1:12">
      <c r="A96" s="75">
        <v>87</v>
      </c>
      <c r="B96" s="76" t="s">
        <v>332</v>
      </c>
      <c r="C96" s="104" t="s">
        <v>364</v>
      </c>
      <c r="D96" s="104">
        <v>2025</v>
      </c>
      <c r="E96" s="77">
        <v>45790</v>
      </c>
      <c r="F96" s="104">
        <v>1</v>
      </c>
      <c r="G96" s="78">
        <v>223869980</v>
      </c>
      <c r="H96" s="78">
        <v>0</v>
      </c>
      <c r="I96" s="78">
        <v>0</v>
      </c>
      <c r="J96" s="79">
        <v>2500</v>
      </c>
      <c r="K96" s="80">
        <v>22458</v>
      </c>
      <c r="L96" s="121"/>
    </row>
    <row r="97" spans="1:12">
      <c r="A97" s="75">
        <v>88</v>
      </c>
      <c r="B97" s="76" t="s">
        <v>324</v>
      </c>
      <c r="C97" s="104" t="s">
        <v>365</v>
      </c>
      <c r="D97" s="104">
        <v>2025</v>
      </c>
      <c r="E97" s="77">
        <v>45777</v>
      </c>
      <c r="F97" s="104">
        <v>1</v>
      </c>
      <c r="G97" s="78">
        <f>334900000+4177500</f>
        <v>339077500</v>
      </c>
      <c r="H97" s="78">
        <v>0</v>
      </c>
      <c r="I97" s="78">
        <v>0</v>
      </c>
      <c r="J97" s="79">
        <v>3900</v>
      </c>
      <c r="K97" s="80">
        <v>34656</v>
      </c>
      <c r="L97" s="121"/>
    </row>
    <row r="98" spans="1:12">
      <c r="A98" s="75">
        <v>89</v>
      </c>
      <c r="B98" s="76" t="s">
        <v>148</v>
      </c>
      <c r="C98" s="104" t="s">
        <v>511</v>
      </c>
      <c r="D98" s="104">
        <v>2025</v>
      </c>
      <c r="E98" s="77">
        <v>45995</v>
      </c>
      <c r="F98" s="104">
        <v>1</v>
      </c>
      <c r="G98" s="78">
        <v>101521600</v>
      </c>
      <c r="H98" s="78">
        <v>0</v>
      </c>
      <c r="I98" s="78">
        <v>3200000</v>
      </c>
      <c r="J98" s="79">
        <v>1550</v>
      </c>
      <c r="K98" s="80">
        <v>3100</v>
      </c>
      <c r="L98" s="122"/>
    </row>
    <row r="99" spans="1:12">
      <c r="A99" s="75">
        <v>90</v>
      </c>
      <c r="B99" s="76" t="s">
        <v>111</v>
      </c>
      <c r="C99" s="104" t="s">
        <v>113</v>
      </c>
      <c r="D99" s="104">
        <v>2023</v>
      </c>
      <c r="E99" s="77">
        <v>45085</v>
      </c>
      <c r="F99" s="104">
        <v>1</v>
      </c>
      <c r="G99" s="78">
        <v>156356000</v>
      </c>
      <c r="H99" s="78">
        <v>0</v>
      </c>
      <c r="I99" s="78">
        <v>0</v>
      </c>
      <c r="J99" s="79">
        <v>1500</v>
      </c>
      <c r="K99" s="80">
        <v>59087</v>
      </c>
      <c r="L99" s="120" t="s">
        <v>112</v>
      </c>
    </row>
    <row r="100" spans="1:12">
      <c r="A100" s="75">
        <v>91</v>
      </c>
      <c r="B100" s="76" t="s">
        <v>67</v>
      </c>
      <c r="C100" s="104" t="s">
        <v>319</v>
      </c>
      <c r="D100" s="104">
        <v>2020</v>
      </c>
      <c r="E100" s="77">
        <v>44085</v>
      </c>
      <c r="F100" s="104">
        <v>1</v>
      </c>
      <c r="G100" s="78">
        <v>78283000</v>
      </c>
      <c r="H100" s="78">
        <v>0</v>
      </c>
      <c r="I100" s="78">
        <v>3200000</v>
      </c>
      <c r="J100" s="79">
        <v>3100</v>
      </c>
      <c r="K100" s="80">
        <v>189557</v>
      </c>
      <c r="L100" s="121"/>
    </row>
    <row r="101" spans="1:12">
      <c r="A101" s="75">
        <v>92</v>
      </c>
      <c r="B101" s="76" t="s">
        <v>68</v>
      </c>
      <c r="C101" s="104" t="s">
        <v>114</v>
      </c>
      <c r="D101" s="104">
        <v>2020</v>
      </c>
      <c r="E101" s="77">
        <v>44070</v>
      </c>
      <c r="F101" s="104">
        <v>1</v>
      </c>
      <c r="G101" s="78">
        <v>138661200</v>
      </c>
      <c r="H101" s="78">
        <v>0</v>
      </c>
      <c r="I101" s="78">
        <v>4800000</v>
      </c>
      <c r="J101" s="79">
        <v>0</v>
      </c>
      <c r="K101" s="80">
        <v>176704</v>
      </c>
      <c r="L101" s="121"/>
    </row>
    <row r="102" spans="1:12">
      <c r="A102" s="75">
        <v>93</v>
      </c>
      <c r="B102" s="76" t="s">
        <v>304</v>
      </c>
      <c r="C102" s="104" t="s">
        <v>348</v>
      </c>
      <c r="D102" s="104">
        <v>2025</v>
      </c>
      <c r="E102" s="77">
        <v>45716</v>
      </c>
      <c r="F102" s="104">
        <v>1</v>
      </c>
      <c r="G102" s="78">
        <f>104194500-I102</f>
        <v>101109500</v>
      </c>
      <c r="H102" s="78">
        <v>0</v>
      </c>
      <c r="I102" s="78">
        <v>3085000</v>
      </c>
      <c r="J102" s="79">
        <v>3400</v>
      </c>
      <c r="K102" s="80">
        <v>39941</v>
      </c>
      <c r="L102" s="121"/>
    </row>
    <row r="103" spans="1:12">
      <c r="A103" s="75">
        <v>94</v>
      </c>
      <c r="B103" s="76" t="s">
        <v>332</v>
      </c>
      <c r="C103" s="104" t="s">
        <v>347</v>
      </c>
      <c r="D103" s="104">
        <v>2025</v>
      </c>
      <c r="E103" s="77">
        <v>45785</v>
      </c>
      <c r="F103" s="104">
        <v>1</v>
      </c>
      <c r="G103" s="78">
        <f>224127480-4435000</f>
        <v>219692480</v>
      </c>
      <c r="H103" s="78">
        <v>0</v>
      </c>
      <c r="I103" s="78">
        <v>4435000</v>
      </c>
      <c r="J103" s="79">
        <v>1560</v>
      </c>
      <c r="K103" s="80">
        <v>11346</v>
      </c>
      <c r="L103" s="121"/>
    </row>
    <row r="104" spans="1:12">
      <c r="A104" s="75">
        <v>95</v>
      </c>
      <c r="B104" s="76" t="s">
        <v>324</v>
      </c>
      <c r="C104" s="104" t="s">
        <v>346</v>
      </c>
      <c r="D104" s="104">
        <v>2025</v>
      </c>
      <c r="E104" s="77">
        <v>45777</v>
      </c>
      <c r="F104" s="104">
        <v>1</v>
      </c>
      <c r="G104" s="78">
        <v>334900000</v>
      </c>
      <c r="H104" s="78">
        <v>0</v>
      </c>
      <c r="I104" s="78">
        <v>5575000</v>
      </c>
      <c r="J104" s="79">
        <v>4300</v>
      </c>
      <c r="K104" s="80">
        <v>40601</v>
      </c>
      <c r="L104" s="122"/>
    </row>
    <row r="105" spans="1:12">
      <c r="A105" s="75">
        <v>96</v>
      </c>
      <c r="B105" s="76" t="s">
        <v>115</v>
      </c>
      <c r="C105" s="104" t="s">
        <v>116</v>
      </c>
      <c r="D105" s="104">
        <v>2020</v>
      </c>
      <c r="E105" s="77">
        <v>44158</v>
      </c>
      <c r="F105" s="104">
        <v>1</v>
      </c>
      <c r="G105" s="78">
        <v>78309760</v>
      </c>
      <c r="H105" s="78">
        <v>0</v>
      </c>
      <c r="I105" s="78">
        <v>2610000</v>
      </c>
      <c r="J105" s="79">
        <v>4600</v>
      </c>
      <c r="K105" s="80">
        <v>254830</v>
      </c>
      <c r="L105" s="121" t="s">
        <v>509</v>
      </c>
    </row>
    <row r="106" spans="1:12">
      <c r="A106" s="75">
        <v>97</v>
      </c>
      <c r="B106" s="76" t="s">
        <v>77</v>
      </c>
      <c r="C106" s="104" t="s">
        <v>306</v>
      </c>
      <c r="D106" s="104">
        <v>2025</v>
      </c>
      <c r="E106" s="77">
        <v>45714</v>
      </c>
      <c r="F106" s="104">
        <v>1</v>
      </c>
      <c r="G106" s="78">
        <v>102422000</v>
      </c>
      <c r="H106" s="78">
        <v>0</v>
      </c>
      <c r="I106" s="78">
        <v>3095000</v>
      </c>
      <c r="J106" s="79">
        <v>7500</v>
      </c>
      <c r="K106" s="80">
        <v>73703</v>
      </c>
      <c r="L106" s="121"/>
    </row>
    <row r="107" spans="1:12">
      <c r="A107" s="75">
        <v>98</v>
      </c>
      <c r="B107" s="76" t="s">
        <v>387</v>
      </c>
      <c r="C107" s="104" t="s">
        <v>429</v>
      </c>
      <c r="D107" s="104">
        <v>2025</v>
      </c>
      <c r="E107" s="77">
        <v>45974</v>
      </c>
      <c r="F107" s="104">
        <v>1</v>
      </c>
      <c r="G107" s="78">
        <v>169789680</v>
      </c>
      <c r="H107" s="78">
        <v>0</v>
      </c>
      <c r="I107" s="78">
        <v>4300000</v>
      </c>
      <c r="J107" s="79">
        <v>1600</v>
      </c>
      <c r="K107" s="80">
        <v>4800</v>
      </c>
      <c r="L107" s="121"/>
    </row>
    <row r="108" spans="1:12">
      <c r="A108" s="75">
        <v>99</v>
      </c>
      <c r="B108" s="76" t="s">
        <v>302</v>
      </c>
      <c r="C108" s="104" t="s">
        <v>430</v>
      </c>
      <c r="D108" s="104">
        <v>2025</v>
      </c>
      <c r="E108" s="77">
        <v>45974</v>
      </c>
      <c r="F108" s="104">
        <v>1</v>
      </c>
      <c r="G108" s="78">
        <v>101521680</v>
      </c>
      <c r="H108" s="78">
        <v>0</v>
      </c>
      <c r="I108" s="78">
        <v>3150000</v>
      </c>
      <c r="J108" s="79">
        <v>2050</v>
      </c>
      <c r="K108" s="80">
        <v>6150</v>
      </c>
      <c r="L108" s="121"/>
    </row>
    <row r="109" spans="1:12">
      <c r="A109" s="75">
        <v>100</v>
      </c>
      <c r="B109" s="76" t="s">
        <v>324</v>
      </c>
      <c r="C109" s="104" t="s">
        <v>344</v>
      </c>
      <c r="D109" s="104">
        <v>2025</v>
      </c>
      <c r="E109" s="77">
        <v>45777</v>
      </c>
      <c r="F109" s="104">
        <v>1</v>
      </c>
      <c r="G109" s="78">
        <v>339077500</v>
      </c>
      <c r="H109" s="78">
        <v>0</v>
      </c>
      <c r="I109" s="78">
        <v>0</v>
      </c>
      <c r="J109" s="79">
        <v>1652</v>
      </c>
      <c r="K109" s="80">
        <v>13906</v>
      </c>
      <c r="L109" s="122"/>
    </row>
    <row r="110" spans="1:12">
      <c r="A110" s="75">
        <v>101</v>
      </c>
      <c r="B110" s="76" t="s">
        <v>310</v>
      </c>
      <c r="C110" s="104"/>
      <c r="D110" s="104">
        <v>2026</v>
      </c>
      <c r="E110" s="77">
        <v>46105</v>
      </c>
      <c r="F110" s="104">
        <v>1</v>
      </c>
      <c r="G110" s="78">
        <v>96932000</v>
      </c>
      <c r="H110" s="78">
        <v>0</v>
      </c>
      <c r="I110" s="78">
        <v>0</v>
      </c>
      <c r="J110" s="79">
        <v>0</v>
      </c>
      <c r="K110" s="80">
        <v>0</v>
      </c>
      <c r="L110" s="83"/>
    </row>
    <row r="111" spans="1:12" ht="22.5" customHeight="1">
      <c r="A111" s="75">
        <v>102</v>
      </c>
      <c r="B111" s="76" t="s">
        <v>387</v>
      </c>
      <c r="C111" s="104" t="s">
        <v>431</v>
      </c>
      <c r="D111" s="104">
        <v>2025</v>
      </c>
      <c r="E111" s="77">
        <v>45974</v>
      </c>
      <c r="F111" s="104">
        <v>1</v>
      </c>
      <c r="G111" s="78">
        <v>169789680</v>
      </c>
      <c r="H111" s="78">
        <v>0</v>
      </c>
      <c r="I111" s="78">
        <v>4300000</v>
      </c>
      <c r="J111" s="79">
        <v>1800</v>
      </c>
      <c r="K111" s="80">
        <v>5400</v>
      </c>
      <c r="L111" s="83" t="s">
        <v>388</v>
      </c>
    </row>
    <row r="112" spans="1:12">
      <c r="A112" s="75">
        <v>103</v>
      </c>
      <c r="B112" s="76" t="s">
        <v>128</v>
      </c>
      <c r="C112" s="104" t="s">
        <v>345</v>
      </c>
      <c r="D112" s="104">
        <v>2020</v>
      </c>
      <c r="E112" s="77">
        <v>44083</v>
      </c>
      <c r="F112" s="104">
        <v>1</v>
      </c>
      <c r="G112" s="78">
        <v>78311500</v>
      </c>
      <c r="H112" s="78">
        <v>0</v>
      </c>
      <c r="I112" s="78">
        <v>3000000</v>
      </c>
      <c r="J112" s="79">
        <v>4600</v>
      </c>
      <c r="K112" s="80">
        <v>225371</v>
      </c>
      <c r="L112" s="120" t="s">
        <v>389</v>
      </c>
    </row>
    <row r="113" spans="1:12">
      <c r="A113" s="75">
        <v>104</v>
      </c>
      <c r="B113" s="76" t="s">
        <v>387</v>
      </c>
      <c r="C113" s="104" t="s">
        <v>433</v>
      </c>
      <c r="D113" s="104">
        <v>2025</v>
      </c>
      <c r="E113" s="77">
        <v>45974</v>
      </c>
      <c r="F113" s="104">
        <v>1</v>
      </c>
      <c r="G113" s="78">
        <v>169789680</v>
      </c>
      <c r="H113" s="78">
        <v>0</v>
      </c>
      <c r="I113" s="78">
        <v>4300000</v>
      </c>
      <c r="J113" s="79">
        <v>1600</v>
      </c>
      <c r="K113" s="80">
        <v>4800</v>
      </c>
      <c r="L113" s="121"/>
    </row>
    <row r="114" spans="1:12">
      <c r="A114" s="75">
        <v>105</v>
      </c>
      <c r="B114" s="76" t="s">
        <v>302</v>
      </c>
      <c r="C114" s="104" t="s">
        <v>432</v>
      </c>
      <c r="D114" s="104">
        <v>2025</v>
      </c>
      <c r="E114" s="77">
        <v>45974</v>
      </c>
      <c r="F114" s="104">
        <v>1</v>
      </c>
      <c r="G114" s="78">
        <v>101521680</v>
      </c>
      <c r="H114" s="78">
        <v>0</v>
      </c>
      <c r="I114" s="78">
        <v>3150000</v>
      </c>
      <c r="J114" s="79">
        <v>1800</v>
      </c>
      <c r="K114" s="80">
        <v>5400</v>
      </c>
      <c r="L114" s="122"/>
    </row>
    <row r="115" spans="1:12">
      <c r="A115" s="75">
        <v>106</v>
      </c>
      <c r="B115" s="76" t="s">
        <v>117</v>
      </c>
      <c r="C115" s="104" t="s">
        <v>288</v>
      </c>
      <c r="D115" s="104">
        <v>2023</v>
      </c>
      <c r="E115" s="77">
        <v>44981</v>
      </c>
      <c r="F115" s="104">
        <v>1</v>
      </c>
      <c r="G115" s="78">
        <v>128645000</v>
      </c>
      <c r="H115" s="78">
        <v>0</v>
      </c>
      <c r="I115" s="78">
        <v>0</v>
      </c>
      <c r="J115" s="79">
        <v>3100</v>
      </c>
      <c r="K115" s="80">
        <v>99338</v>
      </c>
      <c r="L115" s="123" t="s">
        <v>118</v>
      </c>
    </row>
    <row r="116" spans="1:12">
      <c r="A116" s="75">
        <v>107</v>
      </c>
      <c r="B116" s="76" t="s">
        <v>119</v>
      </c>
      <c r="C116" s="104" t="s">
        <v>120</v>
      </c>
      <c r="D116" s="104">
        <v>2020</v>
      </c>
      <c r="E116" s="77">
        <v>44124</v>
      </c>
      <c r="F116" s="104">
        <v>1</v>
      </c>
      <c r="G116" s="78">
        <v>78283000</v>
      </c>
      <c r="H116" s="78">
        <v>0</v>
      </c>
      <c r="I116" s="78">
        <v>0</v>
      </c>
      <c r="J116" s="79">
        <v>1950</v>
      </c>
      <c r="K116" s="80">
        <v>128232</v>
      </c>
      <c r="L116" s="123"/>
    </row>
    <row r="117" spans="1:12">
      <c r="A117" s="75">
        <v>108</v>
      </c>
      <c r="B117" s="76" t="s">
        <v>121</v>
      </c>
      <c r="C117" s="104" t="s">
        <v>127</v>
      </c>
      <c r="D117" s="104">
        <v>2017</v>
      </c>
      <c r="E117" s="77">
        <v>43034</v>
      </c>
      <c r="F117" s="104">
        <v>1</v>
      </c>
      <c r="G117" s="78">
        <v>105372079</v>
      </c>
      <c r="H117" s="78">
        <v>0</v>
      </c>
      <c r="I117" s="78">
        <v>6200000</v>
      </c>
      <c r="J117" s="79">
        <v>2050</v>
      </c>
      <c r="K117" s="80">
        <v>292171</v>
      </c>
      <c r="L117" s="123"/>
    </row>
    <row r="118" spans="1:12">
      <c r="A118" s="75">
        <v>109</v>
      </c>
      <c r="B118" s="76" t="s">
        <v>307</v>
      </c>
      <c r="C118" s="104" t="s">
        <v>366</v>
      </c>
      <c r="D118" s="104">
        <v>2025</v>
      </c>
      <c r="E118" s="77">
        <v>45716</v>
      </c>
      <c r="F118" s="104">
        <v>1</v>
      </c>
      <c r="G118" s="78">
        <v>101109500</v>
      </c>
      <c r="H118" s="78">
        <v>0</v>
      </c>
      <c r="I118" s="78">
        <v>3050000</v>
      </c>
      <c r="J118" s="79">
        <v>2100</v>
      </c>
      <c r="K118" s="80">
        <v>22239</v>
      </c>
      <c r="L118" s="123"/>
    </row>
    <row r="119" spans="1:12">
      <c r="A119" s="75">
        <v>110</v>
      </c>
      <c r="B119" s="76" t="s">
        <v>325</v>
      </c>
      <c r="C119" s="104" t="s">
        <v>367</v>
      </c>
      <c r="D119" s="104">
        <v>2025</v>
      </c>
      <c r="E119" s="77">
        <v>45777</v>
      </c>
      <c r="F119" s="104">
        <v>1</v>
      </c>
      <c r="G119" s="78">
        <v>339077500</v>
      </c>
      <c r="H119" s="78">
        <v>0</v>
      </c>
      <c r="I119" s="78">
        <v>0</v>
      </c>
      <c r="J119" s="79">
        <v>2800</v>
      </c>
      <c r="K119" s="80">
        <v>22900</v>
      </c>
      <c r="L119" s="123"/>
    </row>
    <row r="120" spans="1:12">
      <c r="A120" s="75">
        <v>111</v>
      </c>
      <c r="B120" s="76" t="s">
        <v>390</v>
      </c>
      <c r="C120" s="104" t="s">
        <v>434</v>
      </c>
      <c r="D120" s="104">
        <v>2025</v>
      </c>
      <c r="E120" s="77">
        <v>45986</v>
      </c>
      <c r="F120" s="104">
        <v>1</v>
      </c>
      <c r="G120" s="78">
        <v>101521680</v>
      </c>
      <c r="H120" s="78">
        <v>0</v>
      </c>
      <c r="I120" s="78">
        <v>2999000</v>
      </c>
      <c r="J120" s="79">
        <v>1500</v>
      </c>
      <c r="K120" s="80">
        <v>4500</v>
      </c>
      <c r="L120" s="123"/>
    </row>
    <row r="121" spans="1:12">
      <c r="A121" s="75">
        <v>112</v>
      </c>
      <c r="B121" s="76" t="s">
        <v>378</v>
      </c>
      <c r="C121" s="104" t="s">
        <v>435</v>
      </c>
      <c r="D121" s="104">
        <v>2025</v>
      </c>
      <c r="E121" s="77">
        <v>45989</v>
      </c>
      <c r="F121" s="104">
        <v>1</v>
      </c>
      <c r="G121" s="78">
        <f>165200000+4589680</f>
        <v>169789680</v>
      </c>
      <c r="H121" s="78">
        <v>0</v>
      </c>
      <c r="I121" s="78">
        <v>4600000</v>
      </c>
      <c r="J121" s="79">
        <v>1650</v>
      </c>
      <c r="K121" s="80">
        <v>4950</v>
      </c>
      <c r="L121" s="123"/>
    </row>
    <row r="122" spans="1:12" ht="21" customHeight="1">
      <c r="A122" s="75">
        <v>113</v>
      </c>
      <c r="B122" s="76" t="s">
        <v>378</v>
      </c>
      <c r="C122" s="104" t="s">
        <v>436</v>
      </c>
      <c r="D122" s="104">
        <v>2025</v>
      </c>
      <c r="E122" s="77">
        <v>45989</v>
      </c>
      <c r="F122" s="104">
        <v>1</v>
      </c>
      <c r="G122" s="78">
        <f>165200000+4589680</f>
        <v>169789680</v>
      </c>
      <c r="H122" s="78">
        <v>0</v>
      </c>
      <c r="I122" s="78">
        <v>4600000</v>
      </c>
      <c r="J122" s="79">
        <v>1900</v>
      </c>
      <c r="K122" s="80">
        <v>5700</v>
      </c>
      <c r="L122" s="83" t="s">
        <v>391</v>
      </c>
    </row>
    <row r="123" spans="1:12">
      <c r="A123" s="75">
        <v>114</v>
      </c>
      <c r="B123" s="76" t="s">
        <v>122</v>
      </c>
      <c r="C123" s="104" t="s">
        <v>124</v>
      </c>
      <c r="D123" s="104">
        <v>2020</v>
      </c>
      <c r="E123" s="77">
        <v>44061</v>
      </c>
      <c r="F123" s="104">
        <v>1</v>
      </c>
      <c r="G123" s="78">
        <v>138126000</v>
      </c>
      <c r="H123" s="78">
        <v>0</v>
      </c>
      <c r="I123" s="78">
        <v>0</v>
      </c>
      <c r="J123" s="79">
        <v>0</v>
      </c>
      <c r="K123" s="80">
        <v>128920</v>
      </c>
      <c r="L123" s="120" t="s">
        <v>123</v>
      </c>
    </row>
    <row r="124" spans="1:12">
      <c r="A124" s="75">
        <v>115</v>
      </c>
      <c r="B124" s="76" t="s">
        <v>125</v>
      </c>
      <c r="C124" s="104" t="s">
        <v>126</v>
      </c>
      <c r="D124" s="104">
        <v>2018</v>
      </c>
      <c r="E124" s="77">
        <v>43453</v>
      </c>
      <c r="F124" s="104">
        <v>1</v>
      </c>
      <c r="G124" s="78">
        <v>65183138.599999994</v>
      </c>
      <c r="H124" s="78">
        <v>0</v>
      </c>
      <c r="I124" s="78">
        <v>2900000</v>
      </c>
      <c r="J124" s="79">
        <v>2405</v>
      </c>
      <c r="K124" s="80">
        <v>226809</v>
      </c>
      <c r="L124" s="121"/>
    </row>
    <row r="125" spans="1:12">
      <c r="A125" s="75">
        <v>116</v>
      </c>
      <c r="B125" s="76" t="s">
        <v>308</v>
      </c>
      <c r="C125" s="104" t="s">
        <v>368</v>
      </c>
      <c r="D125" s="104">
        <v>2025</v>
      </c>
      <c r="E125" s="77">
        <v>45716</v>
      </c>
      <c r="F125" s="104">
        <v>1</v>
      </c>
      <c r="G125" s="78">
        <v>96932000</v>
      </c>
      <c r="H125" s="78">
        <v>0</v>
      </c>
      <c r="I125" s="78">
        <v>2999000</v>
      </c>
      <c r="J125" s="79">
        <v>1900</v>
      </c>
      <c r="K125" s="80">
        <v>15300</v>
      </c>
      <c r="L125" s="121"/>
    </row>
    <row r="126" spans="1:12">
      <c r="A126" s="75">
        <v>117</v>
      </c>
      <c r="B126" s="76" t="s">
        <v>325</v>
      </c>
      <c r="C126" s="104" t="s">
        <v>359</v>
      </c>
      <c r="D126" s="104">
        <v>2025</v>
      </c>
      <c r="E126" s="77">
        <v>45777</v>
      </c>
      <c r="F126" s="104">
        <v>1</v>
      </c>
      <c r="G126" s="78">
        <f>334900000+2865000</f>
        <v>337765000</v>
      </c>
      <c r="H126" s="78">
        <v>0</v>
      </c>
      <c r="I126" s="78">
        <v>0</v>
      </c>
      <c r="J126" s="79">
        <v>5238</v>
      </c>
      <c r="K126" s="80">
        <v>48062</v>
      </c>
      <c r="L126" s="121"/>
    </row>
    <row r="127" spans="1:12">
      <c r="A127" s="75">
        <v>118</v>
      </c>
      <c r="B127" s="76" t="s">
        <v>148</v>
      </c>
      <c r="C127" s="104" t="s">
        <v>427</v>
      </c>
      <c r="D127" s="104">
        <v>2025</v>
      </c>
      <c r="E127" s="77">
        <v>45985</v>
      </c>
      <c r="F127" s="104">
        <v>1</v>
      </c>
      <c r="G127" s="78">
        <v>101038680</v>
      </c>
      <c r="H127" s="78">
        <v>0</v>
      </c>
      <c r="I127" s="78">
        <v>2999000</v>
      </c>
      <c r="J127" s="79">
        <v>2010</v>
      </c>
      <c r="K127" s="80">
        <v>6030</v>
      </c>
      <c r="L127" s="121"/>
    </row>
    <row r="128" spans="1:12">
      <c r="A128" s="75">
        <v>119</v>
      </c>
      <c r="B128" s="76" t="s">
        <v>386</v>
      </c>
      <c r="C128" s="104" t="s">
        <v>428</v>
      </c>
      <c r="D128" s="104">
        <v>2025</v>
      </c>
      <c r="E128" s="77">
        <v>45961</v>
      </c>
      <c r="F128" s="104">
        <v>1</v>
      </c>
      <c r="G128" s="78">
        <v>282474080</v>
      </c>
      <c r="H128" s="78">
        <v>0</v>
      </c>
      <c r="I128" s="78">
        <v>0</v>
      </c>
      <c r="J128" s="79">
        <v>2850</v>
      </c>
      <c r="K128" s="80">
        <v>29025</v>
      </c>
      <c r="L128" s="122"/>
    </row>
    <row r="129" spans="1:12">
      <c r="A129" s="75">
        <v>120</v>
      </c>
      <c r="B129" s="76" t="s">
        <v>130</v>
      </c>
      <c r="C129" s="104" t="s">
        <v>370</v>
      </c>
      <c r="D129" s="104">
        <v>2020</v>
      </c>
      <c r="E129" s="77">
        <v>43866</v>
      </c>
      <c r="F129" s="104">
        <v>1</v>
      </c>
      <c r="G129" s="78">
        <v>134672223</v>
      </c>
      <c r="H129" s="78">
        <v>0</v>
      </c>
      <c r="I129" s="78">
        <v>0</v>
      </c>
      <c r="J129" s="79">
        <v>2314</v>
      </c>
      <c r="K129" s="80">
        <v>198512</v>
      </c>
      <c r="L129" s="120" t="s">
        <v>129</v>
      </c>
    </row>
    <row r="130" spans="1:12">
      <c r="A130" s="75">
        <v>121</v>
      </c>
      <c r="B130" s="76" t="s">
        <v>326</v>
      </c>
      <c r="C130" s="104" t="s">
        <v>358</v>
      </c>
      <c r="D130" s="104">
        <v>2025</v>
      </c>
      <c r="E130" s="77">
        <v>45777</v>
      </c>
      <c r="F130" s="104">
        <v>1</v>
      </c>
      <c r="G130" s="78">
        <f>219692480+4177500</f>
        <v>223869980</v>
      </c>
      <c r="H130" s="78">
        <v>0</v>
      </c>
      <c r="I130" s="78">
        <v>4200000</v>
      </c>
      <c r="J130" s="79">
        <v>2000</v>
      </c>
      <c r="K130" s="80">
        <v>16200</v>
      </c>
      <c r="L130" s="121"/>
    </row>
    <row r="131" spans="1:12">
      <c r="A131" s="75">
        <v>122</v>
      </c>
      <c r="B131" s="76" t="s">
        <v>131</v>
      </c>
      <c r="C131" s="104" t="s">
        <v>369</v>
      </c>
      <c r="D131" s="104">
        <v>2021</v>
      </c>
      <c r="E131" s="77">
        <v>44543</v>
      </c>
      <c r="F131" s="104">
        <v>1</v>
      </c>
      <c r="G131" s="78">
        <v>78313000</v>
      </c>
      <c r="H131" s="78">
        <v>0</v>
      </c>
      <c r="I131" s="78">
        <v>7780000</v>
      </c>
      <c r="J131" s="79">
        <v>3498</v>
      </c>
      <c r="K131" s="80">
        <v>159984</v>
      </c>
      <c r="L131" s="122"/>
    </row>
    <row r="132" spans="1:12">
      <c r="A132" s="75">
        <v>123</v>
      </c>
      <c r="B132" s="76" t="s">
        <v>31</v>
      </c>
      <c r="C132" s="104" t="s">
        <v>133</v>
      </c>
      <c r="D132" s="104">
        <v>2021</v>
      </c>
      <c r="E132" s="77">
        <v>44369</v>
      </c>
      <c r="F132" s="104">
        <v>1</v>
      </c>
      <c r="G132" s="78">
        <v>138352000</v>
      </c>
      <c r="H132" s="78">
        <v>0</v>
      </c>
      <c r="I132" s="78">
        <v>9775000</v>
      </c>
      <c r="J132" s="79">
        <v>2730</v>
      </c>
      <c r="K132" s="80">
        <v>172270</v>
      </c>
      <c r="L132" s="120" t="s">
        <v>132</v>
      </c>
    </row>
    <row r="133" spans="1:12">
      <c r="A133" s="75">
        <v>124</v>
      </c>
      <c r="B133" s="76" t="s">
        <v>134</v>
      </c>
      <c r="C133" s="104" t="s">
        <v>135</v>
      </c>
      <c r="D133" s="104">
        <v>2021</v>
      </c>
      <c r="E133" s="77">
        <v>44316</v>
      </c>
      <c r="F133" s="104">
        <v>1</v>
      </c>
      <c r="G133" s="78">
        <v>78901000</v>
      </c>
      <c r="H133" s="78">
        <v>0</v>
      </c>
      <c r="I133" s="78">
        <v>4600000</v>
      </c>
      <c r="J133" s="79">
        <v>2887</v>
      </c>
      <c r="K133" s="80">
        <v>154195</v>
      </c>
      <c r="L133" s="122"/>
    </row>
    <row r="134" spans="1:12">
      <c r="A134" s="75">
        <v>125</v>
      </c>
      <c r="B134" s="76" t="s">
        <v>137</v>
      </c>
      <c r="C134" s="104" t="s">
        <v>341</v>
      </c>
      <c r="D134" s="104">
        <v>2019</v>
      </c>
      <c r="E134" s="77">
        <v>43554</v>
      </c>
      <c r="F134" s="104">
        <v>1</v>
      </c>
      <c r="G134" s="78">
        <v>128709875</v>
      </c>
      <c r="H134" s="78">
        <v>0</v>
      </c>
      <c r="I134" s="78">
        <v>4160000</v>
      </c>
      <c r="J134" s="79">
        <v>2520</v>
      </c>
      <c r="K134" s="80">
        <v>423516</v>
      </c>
      <c r="L134" s="120" t="s">
        <v>136</v>
      </c>
    </row>
    <row r="135" spans="1:12">
      <c r="A135" s="75">
        <v>126</v>
      </c>
      <c r="B135" s="76" t="s">
        <v>138</v>
      </c>
      <c r="C135" s="104" t="s">
        <v>139</v>
      </c>
      <c r="D135" s="104">
        <v>2018</v>
      </c>
      <c r="E135" s="77">
        <v>43372</v>
      </c>
      <c r="F135" s="104">
        <v>1</v>
      </c>
      <c r="G135" s="78">
        <v>50575258</v>
      </c>
      <c r="H135" s="78">
        <v>0</v>
      </c>
      <c r="I135" s="78">
        <v>2814000</v>
      </c>
      <c r="J135" s="79">
        <v>0</v>
      </c>
      <c r="K135" s="80">
        <v>282930</v>
      </c>
      <c r="L135" s="121"/>
    </row>
    <row r="136" spans="1:12">
      <c r="A136" s="75">
        <v>127</v>
      </c>
      <c r="B136" s="76" t="s">
        <v>309</v>
      </c>
      <c r="C136" s="104" t="s">
        <v>342</v>
      </c>
      <c r="D136" s="104">
        <v>2025</v>
      </c>
      <c r="E136" s="77">
        <v>45715</v>
      </c>
      <c r="F136" s="104">
        <v>1</v>
      </c>
      <c r="G136" s="78">
        <v>101109500</v>
      </c>
      <c r="H136" s="78">
        <v>0</v>
      </c>
      <c r="I136" s="78">
        <v>2990000</v>
      </c>
      <c r="J136" s="79">
        <v>3320</v>
      </c>
      <c r="K136" s="80">
        <v>36410</v>
      </c>
      <c r="L136" s="121"/>
    </row>
    <row r="137" spans="1:12">
      <c r="A137" s="75">
        <v>128</v>
      </c>
      <c r="B137" s="76" t="s">
        <v>326</v>
      </c>
      <c r="C137" s="104" t="s">
        <v>371</v>
      </c>
      <c r="D137" s="104">
        <v>2025</v>
      </c>
      <c r="E137" s="77">
        <v>45785</v>
      </c>
      <c r="F137" s="104">
        <v>1</v>
      </c>
      <c r="G137" s="78">
        <v>219692480</v>
      </c>
      <c r="H137" s="78">
        <v>0</v>
      </c>
      <c r="I137" s="78">
        <v>4700000</v>
      </c>
      <c r="J137" s="79">
        <v>2100</v>
      </c>
      <c r="K137" s="80">
        <v>16800</v>
      </c>
      <c r="L137" s="121"/>
    </row>
    <row r="138" spans="1:12">
      <c r="A138" s="75">
        <v>129</v>
      </c>
      <c r="B138" s="76" t="s">
        <v>327</v>
      </c>
      <c r="C138" s="104" t="s">
        <v>340</v>
      </c>
      <c r="D138" s="104">
        <v>2025</v>
      </c>
      <c r="E138" s="77">
        <v>45785</v>
      </c>
      <c r="F138" s="104">
        <v>1</v>
      </c>
      <c r="G138" s="78">
        <v>334900000</v>
      </c>
      <c r="H138" s="78">
        <v>0</v>
      </c>
      <c r="I138" s="78">
        <v>5150000</v>
      </c>
      <c r="J138" s="79">
        <v>3770</v>
      </c>
      <c r="K138" s="80">
        <v>33930</v>
      </c>
      <c r="L138" s="121"/>
    </row>
    <row r="139" spans="1:12">
      <c r="A139" s="75">
        <v>130</v>
      </c>
      <c r="B139" s="76" t="s">
        <v>423</v>
      </c>
      <c r="C139" s="104" t="s">
        <v>441</v>
      </c>
      <c r="D139" s="104">
        <v>2025</v>
      </c>
      <c r="E139" s="77">
        <v>46000</v>
      </c>
      <c r="F139" s="104">
        <v>1</v>
      </c>
      <c r="G139" s="78">
        <f>104561680-I139</f>
        <v>101521680</v>
      </c>
      <c r="H139" s="78">
        <v>0</v>
      </c>
      <c r="I139" s="78">
        <v>3040000</v>
      </c>
      <c r="J139" s="79">
        <v>1850</v>
      </c>
      <c r="K139" s="80">
        <v>3700</v>
      </c>
      <c r="L139" s="122"/>
    </row>
    <row r="140" spans="1:12" ht="25.5" customHeight="1">
      <c r="A140" s="75">
        <v>131</v>
      </c>
      <c r="B140" s="76" t="s">
        <v>381</v>
      </c>
      <c r="C140" s="104"/>
      <c r="D140" s="104">
        <v>2025</v>
      </c>
      <c r="E140" s="77">
        <v>45992</v>
      </c>
      <c r="F140" s="104">
        <v>1</v>
      </c>
      <c r="G140" s="78">
        <f>165089680-I140</f>
        <v>160689680</v>
      </c>
      <c r="H140" s="78">
        <v>0</v>
      </c>
      <c r="I140" s="78">
        <v>4400000</v>
      </c>
      <c r="J140" s="79">
        <v>2300</v>
      </c>
      <c r="K140" s="80">
        <v>4600</v>
      </c>
      <c r="L140" s="83" t="s">
        <v>442</v>
      </c>
    </row>
    <row r="141" spans="1:12">
      <c r="A141" s="75">
        <v>132</v>
      </c>
      <c r="B141" s="76" t="s">
        <v>83</v>
      </c>
      <c r="C141" s="104" t="s">
        <v>141</v>
      </c>
      <c r="D141" s="104">
        <v>2020</v>
      </c>
      <c r="E141" s="77">
        <v>44072</v>
      </c>
      <c r="F141" s="104">
        <v>1</v>
      </c>
      <c r="G141" s="78">
        <v>138151645</v>
      </c>
      <c r="H141" s="78">
        <v>0</v>
      </c>
      <c r="I141" s="78">
        <v>5500000</v>
      </c>
      <c r="J141" s="79">
        <v>1860</v>
      </c>
      <c r="K141" s="80">
        <v>221153</v>
      </c>
      <c r="L141" s="120" t="s">
        <v>140</v>
      </c>
    </row>
    <row r="142" spans="1:12">
      <c r="A142" s="75">
        <v>133</v>
      </c>
      <c r="B142" s="76" t="s">
        <v>142</v>
      </c>
      <c r="C142" s="104" t="s">
        <v>143</v>
      </c>
      <c r="D142" s="104">
        <v>2020</v>
      </c>
      <c r="E142" s="77">
        <v>44005</v>
      </c>
      <c r="F142" s="104">
        <v>1</v>
      </c>
      <c r="G142" s="78">
        <v>124338445</v>
      </c>
      <c r="H142" s="78">
        <v>0</v>
      </c>
      <c r="I142" s="78">
        <v>0</v>
      </c>
      <c r="J142" s="79">
        <v>6004</v>
      </c>
      <c r="K142" s="80">
        <v>300106</v>
      </c>
      <c r="L142" s="121"/>
    </row>
    <row r="143" spans="1:12">
      <c r="A143" s="75">
        <v>134</v>
      </c>
      <c r="B143" s="76" t="s">
        <v>144</v>
      </c>
      <c r="C143" s="104" t="s">
        <v>145</v>
      </c>
      <c r="D143" s="104">
        <v>2017</v>
      </c>
      <c r="E143" s="77">
        <v>43049</v>
      </c>
      <c r="F143" s="104">
        <v>1</v>
      </c>
      <c r="G143" s="78">
        <v>126290288.31</v>
      </c>
      <c r="H143" s="78">
        <v>0</v>
      </c>
      <c r="I143" s="78">
        <v>5000000</v>
      </c>
      <c r="J143" s="79">
        <v>1942</v>
      </c>
      <c r="K143" s="80">
        <v>324163</v>
      </c>
      <c r="L143" s="121"/>
    </row>
    <row r="144" spans="1:12">
      <c r="A144" s="75">
        <v>135</v>
      </c>
      <c r="B144" s="76" t="s">
        <v>437</v>
      </c>
      <c r="C144" s="104" t="s">
        <v>438</v>
      </c>
      <c r="D144" s="104">
        <v>2023</v>
      </c>
      <c r="E144" s="77">
        <v>45166</v>
      </c>
      <c r="F144" s="104">
        <v>1</v>
      </c>
      <c r="G144" s="78">
        <f>150165999+4548480</f>
        <v>154714479</v>
      </c>
      <c r="H144" s="78">
        <v>0</v>
      </c>
      <c r="I144" s="78">
        <v>4859000</v>
      </c>
      <c r="J144" s="79">
        <v>7850</v>
      </c>
      <c r="K144" s="80">
        <v>133613</v>
      </c>
      <c r="L144" s="121"/>
    </row>
    <row r="145" spans="1:12">
      <c r="A145" s="75">
        <v>136</v>
      </c>
      <c r="B145" s="76" t="s">
        <v>310</v>
      </c>
      <c r="C145" s="104" t="s">
        <v>311</v>
      </c>
      <c r="D145" s="104">
        <v>2025</v>
      </c>
      <c r="E145" s="77">
        <v>45716</v>
      </c>
      <c r="F145" s="104">
        <v>1</v>
      </c>
      <c r="G145" s="78">
        <v>101109500</v>
      </c>
      <c r="H145" s="78">
        <v>0</v>
      </c>
      <c r="I145" s="78">
        <v>3500000</v>
      </c>
      <c r="J145" s="79">
        <v>1806</v>
      </c>
      <c r="K145" s="80">
        <v>22754</v>
      </c>
      <c r="L145" s="121"/>
    </row>
    <row r="146" spans="1:12">
      <c r="A146" s="75">
        <v>137</v>
      </c>
      <c r="B146" s="76" t="s">
        <v>327</v>
      </c>
      <c r="C146" s="104" t="s">
        <v>336</v>
      </c>
      <c r="D146" s="104">
        <v>2025</v>
      </c>
      <c r="E146" s="77">
        <v>45777</v>
      </c>
      <c r="F146" s="104">
        <v>1</v>
      </c>
      <c r="G146" s="78">
        <v>339077500</v>
      </c>
      <c r="H146" s="78">
        <v>0</v>
      </c>
      <c r="I146" s="78">
        <v>8290000</v>
      </c>
      <c r="J146" s="79">
        <v>3585</v>
      </c>
      <c r="K146" s="80">
        <v>35721</v>
      </c>
      <c r="L146" s="121"/>
    </row>
    <row r="147" spans="1:12">
      <c r="A147" s="75">
        <v>138</v>
      </c>
      <c r="B147" s="76" t="s">
        <v>326</v>
      </c>
      <c r="C147" s="104" t="s">
        <v>337</v>
      </c>
      <c r="D147" s="104">
        <v>2025</v>
      </c>
      <c r="E147" s="77">
        <v>45777</v>
      </c>
      <c r="F147" s="104">
        <v>1</v>
      </c>
      <c r="G147" s="78">
        <f>219692480+4177500</f>
        <v>223869980</v>
      </c>
      <c r="H147" s="78">
        <v>0</v>
      </c>
      <c r="I147" s="78">
        <v>7490000</v>
      </c>
      <c r="J147" s="79">
        <v>3950</v>
      </c>
      <c r="K147" s="80">
        <v>35600</v>
      </c>
      <c r="L147" s="121"/>
    </row>
    <row r="148" spans="1:12">
      <c r="A148" s="75">
        <v>139</v>
      </c>
      <c r="B148" s="76" t="s">
        <v>392</v>
      </c>
      <c r="C148" s="104" t="s">
        <v>439</v>
      </c>
      <c r="D148" s="104">
        <v>2025</v>
      </c>
      <c r="E148" s="77">
        <v>45989</v>
      </c>
      <c r="F148" s="104">
        <v>1</v>
      </c>
      <c r="G148" s="78">
        <f>165200000+4548480</f>
        <v>169748480</v>
      </c>
      <c r="H148" s="78">
        <v>0</v>
      </c>
      <c r="I148" s="78">
        <v>6000000</v>
      </c>
      <c r="J148" s="79">
        <v>1500</v>
      </c>
      <c r="K148" s="80">
        <v>4500</v>
      </c>
      <c r="L148" s="122"/>
    </row>
    <row r="149" spans="1:12">
      <c r="A149" s="75">
        <v>140</v>
      </c>
      <c r="B149" s="76" t="s">
        <v>393</v>
      </c>
      <c r="C149" s="104" t="s">
        <v>440</v>
      </c>
      <c r="D149" s="104">
        <v>2025</v>
      </c>
      <c r="E149" s="77">
        <v>45989</v>
      </c>
      <c r="F149" s="104">
        <v>1</v>
      </c>
      <c r="G149" s="78">
        <f>165200000+4548480</f>
        <v>169748480</v>
      </c>
      <c r="H149" s="78">
        <v>0</v>
      </c>
      <c r="I149" s="78">
        <v>6000000</v>
      </c>
      <c r="J149" s="79">
        <v>1600</v>
      </c>
      <c r="K149" s="80">
        <v>4800</v>
      </c>
      <c r="L149" s="120" t="s">
        <v>146</v>
      </c>
    </row>
    <row r="150" spans="1:12">
      <c r="A150" s="75">
        <v>141</v>
      </c>
      <c r="B150" s="76" t="s">
        <v>91</v>
      </c>
      <c r="C150" s="104" t="s">
        <v>147</v>
      </c>
      <c r="D150" s="104">
        <v>2020</v>
      </c>
      <c r="E150" s="77">
        <v>44053</v>
      </c>
      <c r="F150" s="104">
        <v>1</v>
      </c>
      <c r="G150" s="78">
        <v>138638900</v>
      </c>
      <c r="H150" s="78">
        <v>0</v>
      </c>
      <c r="I150" s="78">
        <v>5405000</v>
      </c>
      <c r="J150" s="79">
        <v>4106</v>
      </c>
      <c r="K150" s="80">
        <v>311348</v>
      </c>
      <c r="L150" s="121"/>
    </row>
    <row r="151" spans="1:12">
      <c r="A151" s="75">
        <v>142</v>
      </c>
      <c r="B151" s="76" t="s">
        <v>148</v>
      </c>
      <c r="C151" s="104" t="s">
        <v>335</v>
      </c>
      <c r="D151" s="104">
        <v>2021</v>
      </c>
      <c r="E151" s="77">
        <v>44370</v>
      </c>
      <c r="F151" s="104">
        <v>1</v>
      </c>
      <c r="G151" s="78">
        <v>79421500</v>
      </c>
      <c r="H151" s="78">
        <v>0</v>
      </c>
      <c r="I151" s="78">
        <v>3600000</v>
      </c>
      <c r="J151" s="79">
        <v>1200</v>
      </c>
      <c r="K151" s="80">
        <v>109186</v>
      </c>
      <c r="L151" s="122"/>
    </row>
    <row r="152" spans="1:12" ht="26.25" customHeight="1">
      <c r="A152" s="75">
        <v>143</v>
      </c>
      <c r="B152" s="76" t="s">
        <v>83</v>
      </c>
      <c r="C152" s="104" t="s">
        <v>159</v>
      </c>
      <c r="D152" s="104">
        <v>2020</v>
      </c>
      <c r="E152" s="77">
        <v>44053</v>
      </c>
      <c r="F152" s="104">
        <v>1</v>
      </c>
      <c r="G152" s="78">
        <v>138126000</v>
      </c>
      <c r="H152" s="78">
        <v>0</v>
      </c>
      <c r="I152" s="78">
        <v>5500000</v>
      </c>
      <c r="J152" s="79">
        <v>2416</v>
      </c>
      <c r="K152" s="80">
        <v>208544</v>
      </c>
      <c r="L152" s="83" t="s">
        <v>158</v>
      </c>
    </row>
    <row r="153" spans="1:12">
      <c r="A153" s="75">
        <v>144</v>
      </c>
      <c r="B153" s="76" t="s">
        <v>149</v>
      </c>
      <c r="C153" s="104" t="s">
        <v>150</v>
      </c>
      <c r="D153" s="104">
        <v>2019</v>
      </c>
      <c r="E153" s="77">
        <v>43627</v>
      </c>
      <c r="F153" s="104">
        <v>1</v>
      </c>
      <c r="G153" s="78">
        <v>65282199.359999999</v>
      </c>
      <c r="H153" s="78">
        <v>0</v>
      </c>
      <c r="I153" s="78">
        <v>2500000</v>
      </c>
      <c r="J153" s="79">
        <v>1521</v>
      </c>
      <c r="K153" s="80">
        <v>176734</v>
      </c>
      <c r="L153" s="123" t="s">
        <v>376</v>
      </c>
    </row>
    <row r="154" spans="1:12">
      <c r="A154" s="75">
        <v>145</v>
      </c>
      <c r="B154" s="76" t="s">
        <v>379</v>
      </c>
      <c r="C154" s="104" t="s">
        <v>380</v>
      </c>
      <c r="D154" s="104">
        <v>2025</v>
      </c>
      <c r="E154" s="77">
        <v>45979</v>
      </c>
      <c r="F154" s="104">
        <v>1</v>
      </c>
      <c r="G154" s="78">
        <v>159247680</v>
      </c>
      <c r="H154" s="78">
        <v>0</v>
      </c>
      <c r="I154" s="78">
        <v>4400000</v>
      </c>
      <c r="J154" s="79">
        <v>2600</v>
      </c>
      <c r="K154" s="80">
        <v>7800</v>
      </c>
      <c r="L154" s="123"/>
    </row>
    <row r="155" spans="1:12">
      <c r="A155" s="75">
        <v>146</v>
      </c>
      <c r="B155" s="76" t="s">
        <v>312</v>
      </c>
      <c r="C155" s="104" t="s">
        <v>372</v>
      </c>
      <c r="D155" s="104">
        <v>2025</v>
      </c>
      <c r="E155" s="77">
        <v>45716</v>
      </c>
      <c r="F155" s="104">
        <v>1</v>
      </c>
      <c r="G155" s="78">
        <v>101109500</v>
      </c>
      <c r="H155" s="78">
        <v>0</v>
      </c>
      <c r="I155" s="78">
        <v>4450000</v>
      </c>
      <c r="J155" s="79">
        <v>2820</v>
      </c>
      <c r="K155" s="80">
        <v>31280</v>
      </c>
      <c r="L155" s="123"/>
    </row>
    <row r="156" spans="1:12">
      <c r="A156" s="75">
        <v>147</v>
      </c>
      <c r="B156" s="76" t="s">
        <v>423</v>
      </c>
      <c r="C156" s="104" t="s">
        <v>424</v>
      </c>
      <c r="D156" s="104">
        <v>2025</v>
      </c>
      <c r="E156" s="77">
        <v>46000</v>
      </c>
      <c r="F156" s="104">
        <v>1</v>
      </c>
      <c r="G156" s="78">
        <v>101521680</v>
      </c>
      <c r="H156" s="78">
        <v>0</v>
      </c>
      <c r="I156" s="78">
        <v>3200000</v>
      </c>
      <c r="J156" s="79">
        <v>1750</v>
      </c>
      <c r="K156" s="80">
        <v>3500</v>
      </c>
      <c r="L156" s="123"/>
    </row>
    <row r="157" spans="1:12">
      <c r="A157" s="75">
        <v>148</v>
      </c>
      <c r="B157" s="76" t="s">
        <v>324</v>
      </c>
      <c r="C157" s="104" t="s">
        <v>373</v>
      </c>
      <c r="D157" s="104">
        <v>2025</v>
      </c>
      <c r="E157" s="77">
        <v>45777</v>
      </c>
      <c r="F157" s="104">
        <v>1</v>
      </c>
      <c r="G157" s="78">
        <f>334900000+4177500</f>
        <v>339077500</v>
      </c>
      <c r="H157" s="78">
        <v>0</v>
      </c>
      <c r="I157" s="78">
        <v>7930000</v>
      </c>
      <c r="J157" s="79">
        <v>2602</v>
      </c>
      <c r="K157" s="80">
        <v>23418</v>
      </c>
      <c r="L157" s="123"/>
    </row>
    <row r="158" spans="1:12">
      <c r="A158" s="75">
        <v>149</v>
      </c>
      <c r="B158" s="76" t="s">
        <v>381</v>
      </c>
      <c r="C158" s="104" t="s">
        <v>382</v>
      </c>
      <c r="D158" s="104">
        <v>2025</v>
      </c>
      <c r="E158" s="77">
        <v>45986</v>
      </c>
      <c r="F158" s="104">
        <v>1</v>
      </c>
      <c r="G158" s="78">
        <v>169789680</v>
      </c>
      <c r="H158" s="78">
        <v>0</v>
      </c>
      <c r="I158" s="78">
        <v>4700000</v>
      </c>
      <c r="J158" s="79">
        <v>1650</v>
      </c>
      <c r="K158" s="80">
        <v>4950</v>
      </c>
      <c r="L158" s="84" t="s">
        <v>383</v>
      </c>
    </row>
    <row r="159" spans="1:12" ht="23.25" customHeight="1">
      <c r="A159" s="75">
        <v>150</v>
      </c>
      <c r="B159" s="76" t="s">
        <v>379</v>
      </c>
      <c r="C159" s="104" t="s">
        <v>384</v>
      </c>
      <c r="D159" s="104">
        <v>2025</v>
      </c>
      <c r="E159" s="77">
        <v>45979</v>
      </c>
      <c r="F159" s="104">
        <v>1</v>
      </c>
      <c r="G159" s="78">
        <v>160689680</v>
      </c>
      <c r="H159" s="78">
        <v>0</v>
      </c>
      <c r="I159" s="78">
        <v>0</v>
      </c>
      <c r="J159" s="79">
        <v>1800</v>
      </c>
      <c r="K159" s="80">
        <v>5400</v>
      </c>
      <c r="L159" s="84" t="s">
        <v>385</v>
      </c>
    </row>
    <row r="160" spans="1:12" ht="18.75" customHeight="1">
      <c r="A160" s="75">
        <v>151</v>
      </c>
      <c r="B160" s="76" t="s">
        <v>381</v>
      </c>
      <c r="C160" s="104"/>
      <c r="D160" s="104">
        <v>2025</v>
      </c>
      <c r="E160" s="77">
        <v>45989</v>
      </c>
      <c r="F160" s="104">
        <v>1</v>
      </c>
      <c r="G160" s="78">
        <v>169789680</v>
      </c>
      <c r="H160" s="78">
        <v>0</v>
      </c>
      <c r="I160" s="78">
        <v>4000000.01</v>
      </c>
      <c r="J160" s="79">
        <v>2010</v>
      </c>
      <c r="K160" s="80">
        <v>6030</v>
      </c>
      <c r="L160" s="85" t="s">
        <v>425</v>
      </c>
    </row>
    <row r="161" spans="1:12">
      <c r="A161" s="75">
        <v>152</v>
      </c>
      <c r="B161" s="76" t="s">
        <v>91</v>
      </c>
      <c r="C161" s="104" t="s">
        <v>152</v>
      </c>
      <c r="D161" s="104">
        <v>2021</v>
      </c>
      <c r="E161" s="77">
        <v>44294</v>
      </c>
      <c r="F161" s="104">
        <v>1</v>
      </c>
      <c r="G161" s="78">
        <v>138372145</v>
      </c>
      <c r="H161" s="78">
        <v>0</v>
      </c>
      <c r="I161" s="78">
        <v>5451000</v>
      </c>
      <c r="J161" s="79">
        <v>1890</v>
      </c>
      <c r="K161" s="80">
        <v>194010</v>
      </c>
      <c r="L161" s="120" t="s">
        <v>151</v>
      </c>
    </row>
    <row r="162" spans="1:12">
      <c r="A162" s="75">
        <v>153</v>
      </c>
      <c r="B162" s="76" t="s">
        <v>148</v>
      </c>
      <c r="C162" s="104" t="s">
        <v>153</v>
      </c>
      <c r="D162" s="104">
        <v>2020</v>
      </c>
      <c r="E162" s="77">
        <v>44083</v>
      </c>
      <c r="F162" s="104">
        <v>1</v>
      </c>
      <c r="G162" s="78">
        <v>78846753.510000005</v>
      </c>
      <c r="H162" s="78">
        <v>0</v>
      </c>
      <c r="I162" s="78">
        <v>2900000</v>
      </c>
      <c r="J162" s="79">
        <v>3550</v>
      </c>
      <c r="K162" s="80">
        <v>227770</v>
      </c>
      <c r="L162" s="121"/>
    </row>
    <row r="163" spans="1:12">
      <c r="A163" s="75">
        <v>154</v>
      </c>
      <c r="B163" s="76" t="s">
        <v>313</v>
      </c>
      <c r="C163" s="104" t="s">
        <v>374</v>
      </c>
      <c r="D163" s="104">
        <v>2025</v>
      </c>
      <c r="E163" s="77">
        <v>45716</v>
      </c>
      <c r="F163" s="104">
        <v>1</v>
      </c>
      <c r="G163" s="78">
        <v>101109500</v>
      </c>
      <c r="H163" s="78">
        <v>0</v>
      </c>
      <c r="I163" s="78">
        <v>3650000</v>
      </c>
      <c r="J163" s="79">
        <v>1600</v>
      </c>
      <c r="K163" s="80">
        <v>20000</v>
      </c>
      <c r="L163" s="121"/>
    </row>
    <row r="164" spans="1:12">
      <c r="A164" s="75">
        <v>155</v>
      </c>
      <c r="B164" s="76" t="s">
        <v>409</v>
      </c>
      <c r="C164" s="104" t="s">
        <v>411</v>
      </c>
      <c r="D164" s="104">
        <v>2025</v>
      </c>
      <c r="E164" s="77">
        <v>45982</v>
      </c>
      <c r="F164" s="104">
        <v>1</v>
      </c>
      <c r="G164" s="78">
        <v>160689680</v>
      </c>
      <c r="H164" s="78">
        <v>0</v>
      </c>
      <c r="I164" s="78">
        <v>4750000</v>
      </c>
      <c r="J164" s="79">
        <v>1450</v>
      </c>
      <c r="K164" s="80">
        <v>4350</v>
      </c>
      <c r="L164" s="121"/>
    </row>
    <row r="165" spans="1:12">
      <c r="A165" s="75">
        <v>156</v>
      </c>
      <c r="B165" s="76" t="s">
        <v>410</v>
      </c>
      <c r="C165" s="104" t="s">
        <v>412</v>
      </c>
      <c r="D165" s="104">
        <v>2025</v>
      </c>
      <c r="E165" s="77">
        <v>45982</v>
      </c>
      <c r="F165" s="104">
        <v>1</v>
      </c>
      <c r="G165" s="78">
        <v>101521680</v>
      </c>
      <c r="H165" s="78">
        <v>0</v>
      </c>
      <c r="I165" s="78">
        <v>3750000</v>
      </c>
      <c r="J165" s="79">
        <v>1600</v>
      </c>
      <c r="K165" s="80">
        <v>4800</v>
      </c>
      <c r="L165" s="121"/>
    </row>
    <row r="166" spans="1:12">
      <c r="A166" s="75">
        <v>157</v>
      </c>
      <c r="B166" s="76" t="s">
        <v>327</v>
      </c>
      <c r="C166" s="104" t="s">
        <v>375</v>
      </c>
      <c r="D166" s="104">
        <v>2025</v>
      </c>
      <c r="E166" s="77">
        <v>45777</v>
      </c>
      <c r="F166" s="104">
        <v>1</v>
      </c>
      <c r="G166" s="78">
        <v>334900000</v>
      </c>
      <c r="H166" s="78">
        <v>0</v>
      </c>
      <c r="I166" s="78">
        <v>7200000</v>
      </c>
      <c r="J166" s="79">
        <v>3980</v>
      </c>
      <c r="K166" s="80">
        <v>35820</v>
      </c>
      <c r="L166" s="122"/>
    </row>
    <row r="167" spans="1:12">
      <c r="A167" s="75">
        <v>158</v>
      </c>
      <c r="B167" s="76" t="s">
        <v>378</v>
      </c>
      <c r="C167" s="104" t="s">
        <v>508</v>
      </c>
      <c r="D167" s="104">
        <v>2025</v>
      </c>
      <c r="E167" s="77">
        <v>45982</v>
      </c>
      <c r="F167" s="104">
        <v>1</v>
      </c>
      <c r="G167" s="78">
        <v>169789680</v>
      </c>
      <c r="H167" s="78">
        <v>0</v>
      </c>
      <c r="I167" s="78">
        <v>4700000</v>
      </c>
      <c r="J167" s="79">
        <v>1680</v>
      </c>
      <c r="K167" s="80">
        <v>5040</v>
      </c>
      <c r="L167" s="120" t="s">
        <v>154</v>
      </c>
    </row>
    <row r="168" spans="1:12">
      <c r="A168" s="75">
        <v>159</v>
      </c>
      <c r="B168" s="76" t="s">
        <v>155</v>
      </c>
      <c r="C168" s="104" t="s">
        <v>419</v>
      </c>
      <c r="D168" s="104">
        <v>2020</v>
      </c>
      <c r="E168" s="77">
        <v>44055</v>
      </c>
      <c r="F168" s="104">
        <v>1</v>
      </c>
      <c r="G168" s="78">
        <v>124470645</v>
      </c>
      <c r="H168" s="78">
        <v>0</v>
      </c>
      <c r="I168" s="78">
        <v>0</v>
      </c>
      <c r="J168" s="79">
        <v>2884</v>
      </c>
      <c r="K168" s="80">
        <v>209418</v>
      </c>
      <c r="L168" s="121"/>
    </row>
    <row r="169" spans="1:12">
      <c r="A169" s="75">
        <v>160</v>
      </c>
      <c r="B169" s="76" t="s">
        <v>148</v>
      </c>
      <c r="C169" s="104" t="s">
        <v>420</v>
      </c>
      <c r="D169" s="104">
        <v>2020</v>
      </c>
      <c r="E169" s="77">
        <v>44088</v>
      </c>
      <c r="F169" s="104">
        <v>1</v>
      </c>
      <c r="G169" s="78">
        <v>78308645</v>
      </c>
      <c r="H169" s="78">
        <v>0</v>
      </c>
      <c r="I169" s="78">
        <v>0</v>
      </c>
      <c r="J169" s="79">
        <v>2747</v>
      </c>
      <c r="K169" s="80">
        <v>132309</v>
      </c>
      <c r="L169" s="122"/>
    </row>
    <row r="170" spans="1:12" ht="22.5" customHeight="1">
      <c r="A170" s="75">
        <v>161</v>
      </c>
      <c r="B170" s="76" t="s">
        <v>68</v>
      </c>
      <c r="C170" s="104" t="s">
        <v>426</v>
      </c>
      <c r="D170" s="104">
        <v>2020</v>
      </c>
      <c r="E170" s="77">
        <v>44062</v>
      </c>
      <c r="F170" s="104">
        <v>1</v>
      </c>
      <c r="G170" s="78">
        <v>138126000</v>
      </c>
      <c r="H170" s="78">
        <v>0</v>
      </c>
      <c r="I170" s="78">
        <v>0</v>
      </c>
      <c r="J170" s="79">
        <v>2329</v>
      </c>
      <c r="K170" s="80">
        <v>136131</v>
      </c>
      <c r="L170" s="85" t="s">
        <v>289</v>
      </c>
    </row>
    <row r="171" spans="1:12">
      <c r="A171" s="75">
        <v>162</v>
      </c>
      <c r="B171" s="76" t="s">
        <v>160</v>
      </c>
      <c r="C171" s="104" t="s">
        <v>334</v>
      </c>
      <c r="D171" s="104">
        <v>2021</v>
      </c>
      <c r="E171" s="77">
        <v>44315</v>
      </c>
      <c r="F171" s="104">
        <v>1</v>
      </c>
      <c r="G171" s="78">
        <v>78846500</v>
      </c>
      <c r="H171" s="78">
        <v>0</v>
      </c>
      <c r="I171" s="78">
        <v>4490000</v>
      </c>
      <c r="J171" s="79">
        <v>2968</v>
      </c>
      <c r="K171" s="80">
        <v>213625</v>
      </c>
      <c r="L171" s="120" t="s">
        <v>161</v>
      </c>
    </row>
    <row r="172" spans="1:12" ht="15.75" thickBot="1">
      <c r="A172" s="86">
        <v>163</v>
      </c>
      <c r="B172" s="87" t="s">
        <v>444</v>
      </c>
      <c r="C172" s="88" t="s">
        <v>446</v>
      </c>
      <c r="D172" s="88">
        <v>2025</v>
      </c>
      <c r="E172" s="89">
        <v>45994</v>
      </c>
      <c r="F172" s="88">
        <v>1</v>
      </c>
      <c r="G172" s="90">
        <v>169748480</v>
      </c>
      <c r="H172" s="90">
        <v>0</v>
      </c>
      <c r="I172" s="90">
        <v>4945000</v>
      </c>
      <c r="J172" s="91">
        <v>3560</v>
      </c>
      <c r="K172" s="92">
        <v>7120</v>
      </c>
      <c r="L172" s="122"/>
    </row>
    <row r="173" spans="1:12" ht="16.5" thickBot="1">
      <c r="A173" s="93"/>
      <c r="B173" s="94"/>
      <c r="C173" s="95"/>
      <c r="D173" s="95"/>
      <c r="E173" s="95"/>
      <c r="F173" s="95"/>
      <c r="G173" s="96">
        <f>SUM(G10:G172)</f>
        <v>28158059784.669998</v>
      </c>
      <c r="H173" s="96">
        <f>SUM(H10:H172)</f>
        <v>0</v>
      </c>
      <c r="I173" s="96">
        <f>SUM(I10:I172)</f>
        <v>499754745.61000001</v>
      </c>
      <c r="J173" s="95"/>
      <c r="K173" s="97"/>
      <c r="L173" s="98"/>
    </row>
    <row r="174" spans="1:12">
      <c r="H174" s="99"/>
      <c r="I174" s="100"/>
      <c r="J174" s="101"/>
    </row>
    <row r="175" spans="1:12">
      <c r="H175" s="100"/>
      <c r="I175" s="101">
        <f>H174-H175</f>
        <v>0</v>
      </c>
    </row>
    <row r="176" spans="1:12" ht="16.5" thickBot="1">
      <c r="A176" s="127" t="s">
        <v>14</v>
      </c>
      <c r="B176" s="128"/>
      <c r="C176" s="128"/>
      <c r="D176" s="128"/>
      <c r="E176" s="128"/>
      <c r="F176" s="128"/>
      <c r="G176" s="128"/>
      <c r="H176" s="128"/>
      <c r="I176" s="128"/>
      <c r="J176" s="128"/>
      <c r="K176" s="129"/>
    </row>
    <row r="177" spans="1:11" ht="15.75" thickBot="1">
      <c r="A177" s="102"/>
      <c r="B177" s="103"/>
      <c r="C177" s="103"/>
      <c r="D177" s="103"/>
      <c r="E177" s="103"/>
      <c r="F177" s="103"/>
      <c r="G177" s="103"/>
      <c r="H177" s="103"/>
      <c r="I177" s="103"/>
      <c r="J177" s="103"/>
      <c r="K177" s="103"/>
    </row>
    <row r="178" spans="1:11" ht="16.5" thickBot="1">
      <c r="A178" s="105" t="s">
        <v>15</v>
      </c>
      <c r="B178" s="106"/>
      <c r="C178" s="106"/>
      <c r="D178" s="106"/>
      <c r="E178" s="107"/>
      <c r="F178" s="103"/>
      <c r="G178" s="103"/>
      <c r="H178" s="103"/>
      <c r="I178" s="103"/>
      <c r="J178" s="103"/>
      <c r="K178" s="103"/>
    </row>
    <row r="179" spans="1:11" ht="16.5" thickBot="1">
      <c r="A179" s="105" t="s">
        <v>16</v>
      </c>
      <c r="B179" s="106"/>
      <c r="C179" s="106"/>
      <c r="D179" s="106"/>
      <c r="E179" s="107"/>
      <c r="F179" s="103"/>
      <c r="G179" s="103"/>
      <c r="H179" s="103"/>
      <c r="I179" s="103"/>
      <c r="J179" s="103"/>
      <c r="K179" s="103"/>
    </row>
  </sheetData>
  <autoFilter ref="A9:K173" xr:uid="{6E82AF6E-40E9-4DD9-9732-59372DF925D2}"/>
  <mergeCells count="41">
    <mergeCell ref="L171:L172"/>
    <mergeCell ref="L89:L91"/>
    <mergeCell ref="L44:L45"/>
    <mergeCell ref="L167:L169"/>
    <mergeCell ref="L112:L114"/>
    <mergeCell ref="L141:L148"/>
    <mergeCell ref="L149:L151"/>
    <mergeCell ref="A2:L2"/>
    <mergeCell ref="A3:L3"/>
    <mergeCell ref="A176:K176"/>
    <mergeCell ref="L115:L121"/>
    <mergeCell ref="L105:L109"/>
    <mergeCell ref="L129:L131"/>
    <mergeCell ref="L134:L139"/>
    <mergeCell ref="L132:L133"/>
    <mergeCell ref="L81:L86"/>
    <mergeCell ref="L76:L79"/>
    <mergeCell ref="L37:L41"/>
    <mergeCell ref="J6:K7"/>
    <mergeCell ref="L123:L128"/>
    <mergeCell ref="L48:L49"/>
    <mergeCell ref="L62:L70"/>
    <mergeCell ref="L10:L36"/>
    <mergeCell ref="L6:L9"/>
    <mergeCell ref="L161:L166"/>
    <mergeCell ref="L153:L157"/>
    <mergeCell ref="L99:L104"/>
    <mergeCell ref="L92:L98"/>
    <mergeCell ref="L71:L72"/>
    <mergeCell ref="L50:L58"/>
    <mergeCell ref="L60:L61"/>
    <mergeCell ref="L87:L88"/>
    <mergeCell ref="L46:L47"/>
    <mergeCell ref="L73:L75"/>
    <mergeCell ref="L42:L43"/>
    <mergeCell ref="A179:E179"/>
    <mergeCell ref="A6:A8"/>
    <mergeCell ref="B6:B8"/>
    <mergeCell ref="C6:C8"/>
    <mergeCell ref="D6:D8"/>
    <mergeCell ref="A178:E17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22B62-C104-41AF-B34C-D3F33E8F7171}">
  <dimension ref="A2:M60"/>
  <sheetViews>
    <sheetView workbookViewId="0">
      <selection activeCell="G58" sqref="G58"/>
    </sheetView>
  </sheetViews>
  <sheetFormatPr defaultRowHeight="15"/>
  <cols>
    <col min="1" max="1" width="4.42578125" customWidth="1"/>
    <col min="2" max="2" width="26.5703125" customWidth="1"/>
    <col min="3" max="3" width="33.42578125" customWidth="1"/>
    <col min="4" max="4" width="33" bestFit="1" customWidth="1"/>
    <col min="5" max="5" width="22.28515625" bestFit="1" customWidth="1"/>
    <col min="6" max="6" width="6.42578125" bestFit="1" customWidth="1"/>
    <col min="7" max="7" width="26.140625" bestFit="1" customWidth="1"/>
    <col min="8" max="8" width="23.140625" bestFit="1" customWidth="1"/>
    <col min="9" max="9" width="19" bestFit="1" customWidth="1"/>
    <col min="10" max="10" width="19.7109375" bestFit="1" customWidth="1"/>
    <col min="11" max="11" width="6.42578125" bestFit="1" customWidth="1"/>
    <col min="12" max="12" width="26.7109375" bestFit="1" customWidth="1"/>
    <col min="13" max="13" width="21.140625" style="11" bestFit="1" customWidth="1"/>
  </cols>
  <sheetData>
    <row r="2" spans="1:13" s="31" customFormat="1" ht="29.25" customHeight="1">
      <c r="A2" s="135" t="s">
        <v>513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30"/>
    </row>
    <row r="3" spans="1:13" s="31" customFormat="1" ht="15.75">
      <c r="A3" s="136" t="s">
        <v>328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30"/>
    </row>
    <row r="4" spans="1:13" ht="15.75" thickBot="1"/>
    <row r="5" spans="1:13">
      <c r="A5" s="143" t="s">
        <v>162</v>
      </c>
      <c r="B5" s="143" t="s">
        <v>17</v>
      </c>
      <c r="C5" s="143" t="s">
        <v>18</v>
      </c>
      <c r="D5" s="143" t="s">
        <v>19</v>
      </c>
      <c r="E5" s="3" t="s">
        <v>4</v>
      </c>
      <c r="F5" s="3" t="s">
        <v>6</v>
      </c>
      <c r="G5" s="3" t="s">
        <v>21</v>
      </c>
      <c r="H5" s="3" t="s">
        <v>22</v>
      </c>
      <c r="I5" s="3" t="s">
        <v>10</v>
      </c>
      <c r="J5" s="3" t="s">
        <v>11</v>
      </c>
      <c r="K5" s="146" t="s">
        <v>23</v>
      </c>
      <c r="L5" s="147"/>
    </row>
    <row r="6" spans="1:13">
      <c r="A6" s="144"/>
      <c r="B6" s="144"/>
      <c r="C6" s="144"/>
      <c r="D6" s="144"/>
      <c r="E6" s="1"/>
      <c r="F6" s="1"/>
      <c r="G6" s="1"/>
      <c r="H6" s="1"/>
      <c r="I6" s="1"/>
      <c r="J6" s="1"/>
      <c r="K6" s="148"/>
      <c r="L6" s="149"/>
    </row>
    <row r="7" spans="1:13" ht="15.75" thickBot="1">
      <c r="A7" s="144"/>
      <c r="B7" s="144"/>
      <c r="C7" s="144"/>
      <c r="D7" s="144"/>
      <c r="E7" s="4" t="s">
        <v>20</v>
      </c>
      <c r="F7" s="4" t="s">
        <v>7</v>
      </c>
      <c r="G7" s="4" t="s">
        <v>9</v>
      </c>
      <c r="H7" s="4" t="s">
        <v>9</v>
      </c>
      <c r="I7" s="4" t="s">
        <v>9</v>
      </c>
      <c r="J7" s="4" t="s">
        <v>9</v>
      </c>
      <c r="K7" s="150" t="s">
        <v>9</v>
      </c>
      <c r="L7" s="151"/>
    </row>
    <row r="8" spans="1:13" ht="15.75" thickBot="1">
      <c r="A8" s="145"/>
      <c r="B8" s="145"/>
      <c r="C8" s="145"/>
      <c r="D8" s="145"/>
      <c r="E8" s="5"/>
      <c r="F8" s="5"/>
      <c r="G8" s="5"/>
      <c r="H8" s="5"/>
      <c r="I8" s="5"/>
      <c r="J8" s="5"/>
      <c r="K8" s="6" t="s">
        <v>24</v>
      </c>
      <c r="L8" s="6" t="s">
        <v>25</v>
      </c>
    </row>
    <row r="9" spans="1:13" ht="15.75" thickBot="1">
      <c r="A9" s="7">
        <v>1</v>
      </c>
      <c r="B9" s="8">
        <v>2</v>
      </c>
      <c r="C9" s="8">
        <v>3</v>
      </c>
      <c r="D9" s="8">
        <v>4</v>
      </c>
      <c r="E9" s="8">
        <v>5</v>
      </c>
      <c r="F9" s="8">
        <v>6</v>
      </c>
      <c r="G9" s="8">
        <v>7</v>
      </c>
      <c r="H9" s="8">
        <v>8</v>
      </c>
      <c r="I9" s="8">
        <v>9</v>
      </c>
      <c r="J9" s="8">
        <v>10</v>
      </c>
      <c r="K9" s="8">
        <v>11</v>
      </c>
      <c r="L9" s="8">
        <v>12</v>
      </c>
    </row>
    <row r="10" spans="1:13" ht="15.75" thickBot="1">
      <c r="A10" s="137" t="s">
        <v>14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9"/>
    </row>
    <row r="11" spans="1:13" s="13" customFormat="1" ht="45">
      <c r="A11" s="23">
        <v>1</v>
      </c>
      <c r="B11" s="38" t="s">
        <v>156</v>
      </c>
      <c r="C11" s="39" t="s">
        <v>505</v>
      </c>
      <c r="D11" s="37" t="s">
        <v>206</v>
      </c>
      <c r="E11" s="37">
        <v>41494</v>
      </c>
      <c r="F11" s="24">
        <v>1</v>
      </c>
      <c r="G11" s="25">
        <v>19232954544.23</v>
      </c>
      <c r="H11" s="26">
        <v>0</v>
      </c>
      <c r="I11" s="26">
        <v>0</v>
      </c>
      <c r="J11" s="26">
        <v>0</v>
      </c>
      <c r="K11" s="26">
        <v>0</v>
      </c>
      <c r="L11" s="27">
        <v>0</v>
      </c>
      <c r="M11" s="19" t="s">
        <v>239</v>
      </c>
    </row>
    <row r="12" spans="1:13" s="13" customFormat="1" ht="45">
      <c r="A12" s="32">
        <v>2</v>
      </c>
      <c r="B12" s="16" t="s">
        <v>156</v>
      </c>
      <c r="C12" s="17" t="s">
        <v>504</v>
      </c>
      <c r="D12" s="14" t="s">
        <v>357</v>
      </c>
      <c r="E12" s="14">
        <v>45832</v>
      </c>
      <c r="F12" s="33">
        <v>1</v>
      </c>
      <c r="G12" s="34">
        <v>378892147500</v>
      </c>
      <c r="H12" s="35">
        <v>0</v>
      </c>
      <c r="I12" s="35">
        <v>0</v>
      </c>
      <c r="J12" s="35">
        <v>0</v>
      </c>
      <c r="K12" s="35">
        <v>0</v>
      </c>
      <c r="L12" s="36">
        <v>0</v>
      </c>
      <c r="M12" s="19" t="s">
        <v>239</v>
      </c>
    </row>
    <row r="13" spans="1:13" s="13" customFormat="1" ht="45">
      <c r="A13" s="15">
        <v>3</v>
      </c>
      <c r="B13" s="16" t="s">
        <v>156</v>
      </c>
      <c r="C13" s="17" t="s">
        <v>461</v>
      </c>
      <c r="D13" s="14" t="s">
        <v>210</v>
      </c>
      <c r="E13" s="14" t="s">
        <v>163</v>
      </c>
      <c r="F13" s="16">
        <v>1</v>
      </c>
      <c r="G13" s="18">
        <v>541754014.21000004</v>
      </c>
      <c r="H13" s="28">
        <v>0</v>
      </c>
      <c r="I13" s="28">
        <v>0</v>
      </c>
      <c r="J13" s="28">
        <v>0</v>
      </c>
      <c r="K13" s="28">
        <v>0</v>
      </c>
      <c r="L13" s="29">
        <v>0</v>
      </c>
      <c r="M13" s="19" t="s">
        <v>248</v>
      </c>
    </row>
    <row r="14" spans="1:13" s="13" customFormat="1" ht="45">
      <c r="A14" s="15">
        <v>4</v>
      </c>
      <c r="B14" s="16" t="s">
        <v>156</v>
      </c>
      <c r="C14" s="17" t="s">
        <v>507</v>
      </c>
      <c r="D14" s="14" t="s">
        <v>207</v>
      </c>
      <c r="E14" s="14" t="s">
        <v>164</v>
      </c>
      <c r="F14" s="16">
        <v>1</v>
      </c>
      <c r="G14" s="18">
        <v>17429772442.669998</v>
      </c>
      <c r="H14" s="28">
        <v>0</v>
      </c>
      <c r="I14" s="28">
        <v>0</v>
      </c>
      <c r="J14" s="28">
        <v>0</v>
      </c>
      <c r="K14" s="28">
        <v>0</v>
      </c>
      <c r="L14" s="29">
        <v>0</v>
      </c>
      <c r="M14" s="19" t="s">
        <v>248</v>
      </c>
    </row>
    <row r="15" spans="1:13" s="13" customFormat="1" ht="45">
      <c r="A15" s="15">
        <v>5</v>
      </c>
      <c r="B15" s="16" t="s">
        <v>156</v>
      </c>
      <c r="C15" s="17" t="s">
        <v>462</v>
      </c>
      <c r="D15" s="14" t="s">
        <v>209</v>
      </c>
      <c r="E15" s="14" t="s">
        <v>165</v>
      </c>
      <c r="F15" s="16">
        <v>1</v>
      </c>
      <c r="G15" s="18">
        <v>4492394744</v>
      </c>
      <c r="H15" s="28">
        <v>0</v>
      </c>
      <c r="I15" s="28">
        <v>0</v>
      </c>
      <c r="J15" s="28">
        <v>0</v>
      </c>
      <c r="K15" s="28">
        <v>0</v>
      </c>
      <c r="L15" s="29">
        <v>0</v>
      </c>
      <c r="M15" s="19" t="s">
        <v>250</v>
      </c>
    </row>
    <row r="16" spans="1:13" s="13" customFormat="1" ht="45">
      <c r="A16" s="15">
        <v>6</v>
      </c>
      <c r="B16" s="16" t="s">
        <v>156</v>
      </c>
      <c r="C16" s="17" t="s">
        <v>463</v>
      </c>
      <c r="D16" s="14" t="s">
        <v>208</v>
      </c>
      <c r="E16" s="14" t="s">
        <v>166</v>
      </c>
      <c r="F16" s="16">
        <v>1</v>
      </c>
      <c r="G16" s="18">
        <v>6821560849.9300003</v>
      </c>
      <c r="H16" s="28">
        <v>0</v>
      </c>
      <c r="I16" s="28">
        <v>0</v>
      </c>
      <c r="J16" s="28">
        <v>0</v>
      </c>
      <c r="K16" s="28">
        <v>0</v>
      </c>
      <c r="L16" s="29">
        <v>0</v>
      </c>
      <c r="M16" s="19" t="s">
        <v>249</v>
      </c>
    </row>
    <row r="17" spans="1:13" s="13" customFormat="1" ht="45">
      <c r="A17" s="15">
        <v>7</v>
      </c>
      <c r="B17" s="16" t="s">
        <v>156</v>
      </c>
      <c r="C17" s="17" t="s">
        <v>464</v>
      </c>
      <c r="D17" s="14" t="s">
        <v>211</v>
      </c>
      <c r="E17" s="14" t="s">
        <v>167</v>
      </c>
      <c r="F17" s="16">
        <v>1</v>
      </c>
      <c r="G17" s="18">
        <v>7477765960</v>
      </c>
      <c r="H17" s="28">
        <v>0</v>
      </c>
      <c r="I17" s="28">
        <v>0</v>
      </c>
      <c r="J17" s="28">
        <v>0</v>
      </c>
      <c r="K17" s="28">
        <v>0</v>
      </c>
      <c r="L17" s="29">
        <v>0</v>
      </c>
      <c r="M17" s="19" t="s">
        <v>247</v>
      </c>
    </row>
    <row r="18" spans="1:13" s="13" customFormat="1" ht="45">
      <c r="A18" s="15">
        <v>8</v>
      </c>
      <c r="B18" s="16" t="s">
        <v>156</v>
      </c>
      <c r="C18" s="17" t="s">
        <v>465</v>
      </c>
      <c r="D18" s="14" t="s">
        <v>212</v>
      </c>
      <c r="E18" s="14" t="s">
        <v>168</v>
      </c>
      <c r="F18" s="16">
        <v>1</v>
      </c>
      <c r="G18" s="18">
        <v>6694471349.7299995</v>
      </c>
      <c r="H18" s="28">
        <v>0</v>
      </c>
      <c r="I18" s="28">
        <v>0</v>
      </c>
      <c r="J18" s="28">
        <v>0</v>
      </c>
      <c r="K18" s="28">
        <v>0</v>
      </c>
      <c r="L18" s="29">
        <v>0</v>
      </c>
      <c r="M18" s="19" t="s">
        <v>240</v>
      </c>
    </row>
    <row r="19" spans="1:13" s="13" customFormat="1" ht="45">
      <c r="A19" s="32">
        <v>9</v>
      </c>
      <c r="B19" s="16" t="s">
        <v>156</v>
      </c>
      <c r="C19" s="17" t="s">
        <v>466</v>
      </c>
      <c r="D19" s="14" t="s">
        <v>213</v>
      </c>
      <c r="E19" s="14" t="s">
        <v>169</v>
      </c>
      <c r="F19" s="16">
        <v>1</v>
      </c>
      <c r="G19" s="18">
        <v>4245238631.23</v>
      </c>
      <c r="H19" s="28">
        <v>0</v>
      </c>
      <c r="I19" s="28">
        <v>0</v>
      </c>
      <c r="J19" s="28">
        <v>0</v>
      </c>
      <c r="K19" s="28">
        <v>0</v>
      </c>
      <c r="L19" s="29">
        <v>0</v>
      </c>
      <c r="M19" s="19" t="s">
        <v>241</v>
      </c>
    </row>
    <row r="20" spans="1:13" s="13" customFormat="1" ht="45">
      <c r="A20" s="15">
        <v>10</v>
      </c>
      <c r="B20" s="16" t="s">
        <v>156</v>
      </c>
      <c r="C20" s="17" t="s">
        <v>467</v>
      </c>
      <c r="D20" s="14" t="s">
        <v>214</v>
      </c>
      <c r="E20" s="14" t="s">
        <v>170</v>
      </c>
      <c r="F20" s="16">
        <v>1</v>
      </c>
      <c r="G20" s="18">
        <v>7669597871.8299999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19" t="s">
        <v>253</v>
      </c>
    </row>
    <row r="21" spans="1:13" s="13" customFormat="1" ht="45">
      <c r="A21" s="15">
        <v>11</v>
      </c>
      <c r="B21" s="16" t="s">
        <v>156</v>
      </c>
      <c r="C21" s="17" t="s">
        <v>506</v>
      </c>
      <c r="D21" s="14" t="s">
        <v>215</v>
      </c>
      <c r="E21" s="14" t="s">
        <v>171</v>
      </c>
      <c r="F21" s="16">
        <v>1</v>
      </c>
      <c r="G21" s="18">
        <v>7500170819.6000004</v>
      </c>
      <c r="H21" s="28">
        <v>0</v>
      </c>
      <c r="I21" s="28">
        <v>0</v>
      </c>
      <c r="J21" s="28">
        <v>0</v>
      </c>
      <c r="K21" s="28">
        <v>0</v>
      </c>
      <c r="L21" s="29">
        <v>0</v>
      </c>
      <c r="M21" s="19" t="s">
        <v>254</v>
      </c>
    </row>
    <row r="22" spans="1:13" s="13" customFormat="1" ht="45">
      <c r="A22" s="15">
        <v>12</v>
      </c>
      <c r="B22" s="16" t="s">
        <v>156</v>
      </c>
      <c r="C22" s="17" t="s">
        <v>468</v>
      </c>
      <c r="D22" s="14" t="s">
        <v>216</v>
      </c>
      <c r="E22" s="14" t="s">
        <v>172</v>
      </c>
      <c r="F22" s="16">
        <v>1</v>
      </c>
      <c r="G22" s="18">
        <v>2909291259.1399999</v>
      </c>
      <c r="H22" s="28">
        <v>0</v>
      </c>
      <c r="I22" s="28">
        <v>0</v>
      </c>
      <c r="J22" s="28">
        <v>0</v>
      </c>
      <c r="K22" s="28">
        <v>0</v>
      </c>
      <c r="L22" s="29">
        <v>0</v>
      </c>
      <c r="M22" s="19" t="s">
        <v>256</v>
      </c>
    </row>
    <row r="23" spans="1:13" s="13" customFormat="1" ht="45">
      <c r="A23" s="15">
        <v>13</v>
      </c>
      <c r="B23" s="16" t="s">
        <v>156</v>
      </c>
      <c r="C23" s="17" t="s">
        <v>469</v>
      </c>
      <c r="D23" s="14" t="s">
        <v>217</v>
      </c>
      <c r="E23" s="14" t="s">
        <v>173</v>
      </c>
      <c r="F23" s="16">
        <v>1</v>
      </c>
      <c r="G23" s="18">
        <v>5845102101.0100002</v>
      </c>
      <c r="H23" s="28">
        <v>0</v>
      </c>
      <c r="I23" s="28">
        <v>0</v>
      </c>
      <c r="J23" s="28">
        <v>0</v>
      </c>
      <c r="K23" s="28">
        <v>0</v>
      </c>
      <c r="L23" s="29">
        <v>0</v>
      </c>
      <c r="M23" s="19" t="s">
        <v>251</v>
      </c>
    </row>
    <row r="24" spans="1:13" s="13" customFormat="1" ht="45">
      <c r="A24" s="15">
        <v>14</v>
      </c>
      <c r="B24" s="16" t="s">
        <v>156</v>
      </c>
      <c r="C24" s="17" t="s">
        <v>470</v>
      </c>
      <c r="D24" s="14" t="s">
        <v>218</v>
      </c>
      <c r="E24" s="14" t="s">
        <v>174</v>
      </c>
      <c r="F24" s="16">
        <v>1</v>
      </c>
      <c r="G24" s="18">
        <v>6124984467.54</v>
      </c>
      <c r="H24" s="28">
        <v>0</v>
      </c>
      <c r="I24" s="28">
        <v>0</v>
      </c>
      <c r="J24" s="28">
        <v>0</v>
      </c>
      <c r="K24" s="28">
        <v>0</v>
      </c>
      <c r="L24" s="29">
        <v>0</v>
      </c>
      <c r="M24" s="19" t="s">
        <v>252</v>
      </c>
    </row>
    <row r="25" spans="1:13" s="13" customFormat="1" ht="45">
      <c r="A25" s="15">
        <v>15</v>
      </c>
      <c r="B25" s="16" t="s">
        <v>156</v>
      </c>
      <c r="C25" s="17" t="s">
        <v>471</v>
      </c>
      <c r="D25" s="14" t="s">
        <v>219</v>
      </c>
      <c r="E25" s="14" t="s">
        <v>175</v>
      </c>
      <c r="F25" s="16">
        <v>1</v>
      </c>
      <c r="G25" s="18">
        <v>7704349638.1099997</v>
      </c>
      <c r="H25" s="28">
        <v>0</v>
      </c>
      <c r="I25" s="28">
        <v>0</v>
      </c>
      <c r="J25" s="28">
        <v>0</v>
      </c>
      <c r="K25" s="28">
        <v>0</v>
      </c>
      <c r="L25" s="29">
        <v>0</v>
      </c>
      <c r="M25" s="19" t="s">
        <v>255</v>
      </c>
    </row>
    <row r="26" spans="1:13" s="13" customFormat="1" ht="45">
      <c r="A26" s="32">
        <v>16</v>
      </c>
      <c r="B26" s="16" t="s">
        <v>156</v>
      </c>
      <c r="C26" s="17" t="s">
        <v>472</v>
      </c>
      <c r="D26" s="14" t="s">
        <v>220</v>
      </c>
      <c r="E26" s="14" t="s">
        <v>176</v>
      </c>
      <c r="F26" s="16">
        <v>1</v>
      </c>
      <c r="G26" s="18">
        <v>5197163208.8999996</v>
      </c>
      <c r="H26" s="28">
        <v>0</v>
      </c>
      <c r="I26" s="28">
        <v>0</v>
      </c>
      <c r="J26" s="28">
        <v>0</v>
      </c>
      <c r="K26" s="28">
        <v>0</v>
      </c>
      <c r="L26" s="29">
        <v>0</v>
      </c>
      <c r="M26" s="19" t="s">
        <v>242</v>
      </c>
    </row>
    <row r="27" spans="1:13" s="13" customFormat="1" ht="45">
      <c r="A27" s="15">
        <v>17</v>
      </c>
      <c r="B27" s="16" t="s">
        <v>156</v>
      </c>
      <c r="C27" s="17" t="s">
        <v>473</v>
      </c>
      <c r="D27" s="14" t="s">
        <v>221</v>
      </c>
      <c r="E27" s="14" t="s">
        <v>177</v>
      </c>
      <c r="F27" s="16">
        <v>1</v>
      </c>
      <c r="G27" s="18">
        <v>2927468932.79</v>
      </c>
      <c r="H27" s="28">
        <v>0</v>
      </c>
      <c r="I27" s="28">
        <v>0</v>
      </c>
      <c r="J27" s="28">
        <v>0</v>
      </c>
      <c r="K27" s="28">
        <v>0</v>
      </c>
      <c r="L27" s="29">
        <v>0</v>
      </c>
      <c r="M27" s="19" t="s">
        <v>244</v>
      </c>
    </row>
    <row r="28" spans="1:13" s="13" customFormat="1" ht="45">
      <c r="A28" s="15">
        <v>18</v>
      </c>
      <c r="B28" s="16" t="s">
        <v>156</v>
      </c>
      <c r="C28" s="17" t="s">
        <v>474</v>
      </c>
      <c r="D28" s="14" t="s">
        <v>227</v>
      </c>
      <c r="E28" s="14" t="s">
        <v>178</v>
      </c>
      <c r="F28" s="16">
        <v>1</v>
      </c>
      <c r="G28" s="18">
        <v>3344078714.54</v>
      </c>
      <c r="H28" s="28">
        <v>0</v>
      </c>
      <c r="I28" s="28">
        <v>0</v>
      </c>
      <c r="J28" s="28">
        <v>0</v>
      </c>
      <c r="K28" s="28">
        <v>0</v>
      </c>
      <c r="L28" s="29">
        <v>0</v>
      </c>
      <c r="M28" s="19" t="s">
        <v>243</v>
      </c>
    </row>
    <row r="29" spans="1:13" s="13" customFormat="1" ht="45">
      <c r="A29" s="15">
        <v>19</v>
      </c>
      <c r="B29" s="16" t="s">
        <v>156</v>
      </c>
      <c r="C29" s="17" t="s">
        <v>475</v>
      </c>
      <c r="D29" s="20" t="s">
        <v>228</v>
      </c>
      <c r="E29" s="14" t="s">
        <v>179</v>
      </c>
      <c r="F29" s="16">
        <v>1</v>
      </c>
      <c r="G29" s="18">
        <v>4620152313.0699997</v>
      </c>
      <c r="H29" s="28">
        <v>0</v>
      </c>
      <c r="I29" s="28">
        <v>0</v>
      </c>
      <c r="J29" s="28">
        <v>0</v>
      </c>
      <c r="K29" s="28">
        <v>0</v>
      </c>
      <c r="L29" s="29">
        <v>0</v>
      </c>
      <c r="M29" s="19" t="s">
        <v>273</v>
      </c>
    </row>
    <row r="30" spans="1:13" s="13" customFormat="1" ht="45">
      <c r="A30" s="15">
        <v>20</v>
      </c>
      <c r="B30" s="16" t="s">
        <v>156</v>
      </c>
      <c r="C30" s="17" t="s">
        <v>476</v>
      </c>
      <c r="D30" s="20" t="s">
        <v>229</v>
      </c>
      <c r="E30" s="14" t="s">
        <v>180</v>
      </c>
      <c r="F30" s="16">
        <v>1</v>
      </c>
      <c r="G30" s="18">
        <v>6698354847</v>
      </c>
      <c r="H30" s="28">
        <v>0</v>
      </c>
      <c r="I30" s="28">
        <v>0</v>
      </c>
      <c r="J30" s="28">
        <v>0</v>
      </c>
      <c r="K30" s="28">
        <v>0</v>
      </c>
      <c r="L30" s="29">
        <v>0</v>
      </c>
      <c r="M30" s="19" t="s">
        <v>245</v>
      </c>
    </row>
    <row r="31" spans="1:13" s="13" customFormat="1" ht="45">
      <c r="A31" s="15">
        <v>21</v>
      </c>
      <c r="B31" s="16" t="s">
        <v>156</v>
      </c>
      <c r="C31" s="17" t="s">
        <v>477</v>
      </c>
      <c r="D31" s="20" t="s">
        <v>230</v>
      </c>
      <c r="E31" s="14" t="s">
        <v>181</v>
      </c>
      <c r="F31" s="16">
        <v>1</v>
      </c>
      <c r="G31" s="18">
        <v>4703233297.4499998</v>
      </c>
      <c r="H31" s="28">
        <v>0</v>
      </c>
      <c r="I31" s="28">
        <v>0</v>
      </c>
      <c r="J31" s="28">
        <v>0</v>
      </c>
      <c r="K31" s="28">
        <v>0</v>
      </c>
      <c r="L31" s="29">
        <v>0</v>
      </c>
      <c r="M31" s="19" t="s">
        <v>246</v>
      </c>
    </row>
    <row r="32" spans="1:13" s="13" customFormat="1" ht="45">
      <c r="A32" s="15">
        <v>22</v>
      </c>
      <c r="B32" s="16" t="s">
        <v>156</v>
      </c>
      <c r="C32" s="17" t="s">
        <v>478</v>
      </c>
      <c r="D32" s="14" t="s">
        <v>231</v>
      </c>
      <c r="E32" s="14" t="s">
        <v>182</v>
      </c>
      <c r="F32" s="16">
        <v>1</v>
      </c>
      <c r="G32" s="18">
        <v>12675168383.1</v>
      </c>
      <c r="H32" s="28">
        <v>0</v>
      </c>
      <c r="I32" s="28">
        <v>0</v>
      </c>
      <c r="J32" s="28">
        <v>0</v>
      </c>
      <c r="K32" s="28">
        <v>0</v>
      </c>
      <c r="L32" s="29">
        <v>0</v>
      </c>
      <c r="M32" s="19" t="s">
        <v>257</v>
      </c>
    </row>
    <row r="33" spans="1:13" s="13" customFormat="1" ht="45">
      <c r="A33" s="32">
        <v>23</v>
      </c>
      <c r="B33" s="16" t="s">
        <v>156</v>
      </c>
      <c r="C33" s="17" t="s">
        <v>479</v>
      </c>
      <c r="D33" s="14" t="s">
        <v>232</v>
      </c>
      <c r="E33" s="14" t="s">
        <v>183</v>
      </c>
      <c r="F33" s="16">
        <v>1</v>
      </c>
      <c r="G33" s="18">
        <v>3739133714</v>
      </c>
      <c r="H33" s="28">
        <v>0</v>
      </c>
      <c r="I33" s="28">
        <v>0</v>
      </c>
      <c r="J33" s="28">
        <v>0</v>
      </c>
      <c r="K33" s="28">
        <v>0</v>
      </c>
      <c r="L33" s="29">
        <v>0</v>
      </c>
      <c r="M33" s="19" t="s">
        <v>274</v>
      </c>
    </row>
    <row r="34" spans="1:13" s="13" customFormat="1" ht="45">
      <c r="A34" s="15">
        <v>24</v>
      </c>
      <c r="B34" s="16" t="s">
        <v>156</v>
      </c>
      <c r="C34" s="17" t="s">
        <v>481</v>
      </c>
      <c r="D34" s="14" t="s">
        <v>285</v>
      </c>
      <c r="E34" s="14" t="s">
        <v>184</v>
      </c>
      <c r="F34" s="16">
        <v>1</v>
      </c>
      <c r="G34" s="18">
        <v>4887517542.2799997</v>
      </c>
      <c r="H34" s="28">
        <v>0</v>
      </c>
      <c r="I34" s="28">
        <v>0</v>
      </c>
      <c r="J34" s="28">
        <v>0</v>
      </c>
      <c r="K34" s="28">
        <v>0</v>
      </c>
      <c r="L34" s="29">
        <v>0</v>
      </c>
      <c r="M34" s="19" t="s">
        <v>269</v>
      </c>
    </row>
    <row r="35" spans="1:13" s="13" customFormat="1" ht="45">
      <c r="A35" s="15">
        <v>25</v>
      </c>
      <c r="B35" s="16" t="s">
        <v>156</v>
      </c>
      <c r="C35" s="17" t="s">
        <v>483</v>
      </c>
      <c r="D35" s="14" t="s">
        <v>286</v>
      </c>
      <c r="E35" s="14" t="s">
        <v>185</v>
      </c>
      <c r="F35" s="16">
        <v>1</v>
      </c>
      <c r="G35" s="18">
        <v>17812780.629999999</v>
      </c>
      <c r="H35" s="28">
        <v>0</v>
      </c>
      <c r="I35" s="28">
        <v>0</v>
      </c>
      <c r="J35" s="28">
        <v>0</v>
      </c>
      <c r="K35" s="28">
        <v>0</v>
      </c>
      <c r="L35" s="29">
        <v>0</v>
      </c>
      <c r="M35" s="19" t="s">
        <v>269</v>
      </c>
    </row>
    <row r="36" spans="1:13" s="13" customFormat="1" ht="45">
      <c r="A36" s="15">
        <v>26</v>
      </c>
      <c r="B36" s="16" t="s">
        <v>156</v>
      </c>
      <c r="C36" s="17" t="s">
        <v>482</v>
      </c>
      <c r="D36" s="14" t="s">
        <v>284</v>
      </c>
      <c r="E36" s="14" t="s">
        <v>186</v>
      </c>
      <c r="F36" s="16">
        <v>1</v>
      </c>
      <c r="G36" s="18">
        <v>353471000</v>
      </c>
      <c r="H36" s="28">
        <v>0</v>
      </c>
      <c r="I36" s="28">
        <v>0</v>
      </c>
      <c r="J36" s="28">
        <v>0</v>
      </c>
      <c r="K36" s="28">
        <v>0</v>
      </c>
      <c r="L36" s="29">
        <v>0</v>
      </c>
      <c r="M36" s="19" t="s">
        <v>269</v>
      </c>
    </row>
    <row r="37" spans="1:13" s="13" customFormat="1" ht="60">
      <c r="A37" s="15">
        <v>27</v>
      </c>
      <c r="B37" s="16" t="s">
        <v>156</v>
      </c>
      <c r="C37" s="17" t="s">
        <v>484</v>
      </c>
      <c r="D37" s="14" t="s">
        <v>290</v>
      </c>
      <c r="E37" s="14" t="s">
        <v>187</v>
      </c>
      <c r="F37" s="16">
        <v>1</v>
      </c>
      <c r="G37" s="18">
        <v>6627844864</v>
      </c>
      <c r="H37" s="28">
        <v>0</v>
      </c>
      <c r="I37" s="28">
        <v>0</v>
      </c>
      <c r="J37" s="28">
        <v>0</v>
      </c>
      <c r="K37" s="28">
        <v>0</v>
      </c>
      <c r="L37" s="29">
        <v>0</v>
      </c>
      <c r="M37" s="19" t="s">
        <v>272</v>
      </c>
    </row>
    <row r="38" spans="1:13" s="13" customFormat="1" ht="60">
      <c r="A38" s="15">
        <v>28</v>
      </c>
      <c r="B38" s="16" t="s">
        <v>156</v>
      </c>
      <c r="C38" s="17" t="s">
        <v>485</v>
      </c>
      <c r="D38" s="14" t="s">
        <v>233</v>
      </c>
      <c r="E38" s="14" t="s">
        <v>188</v>
      </c>
      <c r="F38" s="16">
        <v>1</v>
      </c>
      <c r="G38" s="18">
        <v>3512738667</v>
      </c>
      <c r="H38" s="28">
        <v>0</v>
      </c>
      <c r="I38" s="28">
        <v>0</v>
      </c>
      <c r="J38" s="28">
        <v>0</v>
      </c>
      <c r="K38" s="28">
        <v>0</v>
      </c>
      <c r="L38" s="29">
        <v>0</v>
      </c>
      <c r="M38" s="19" t="s">
        <v>270</v>
      </c>
    </row>
    <row r="39" spans="1:13" s="13" customFormat="1" ht="45">
      <c r="A39" s="15">
        <v>29</v>
      </c>
      <c r="B39" s="16" t="s">
        <v>156</v>
      </c>
      <c r="C39" s="17" t="s">
        <v>486</v>
      </c>
      <c r="D39" s="14" t="s">
        <v>234</v>
      </c>
      <c r="E39" s="14" t="s">
        <v>189</v>
      </c>
      <c r="F39" s="16">
        <v>1</v>
      </c>
      <c r="G39" s="18">
        <v>589896107.70000005</v>
      </c>
      <c r="H39" s="28">
        <v>0</v>
      </c>
      <c r="I39" s="28">
        <v>0</v>
      </c>
      <c r="J39" s="28">
        <v>0</v>
      </c>
      <c r="K39" s="28">
        <v>0</v>
      </c>
      <c r="L39" s="29">
        <v>0</v>
      </c>
      <c r="M39" s="19" t="s">
        <v>271</v>
      </c>
    </row>
    <row r="40" spans="1:13" s="13" customFormat="1" ht="45">
      <c r="A40" s="32">
        <v>30</v>
      </c>
      <c r="B40" s="16" t="s">
        <v>156</v>
      </c>
      <c r="C40" s="17" t="s">
        <v>487</v>
      </c>
      <c r="D40" s="14" t="s">
        <v>299</v>
      </c>
      <c r="E40" s="14" t="s">
        <v>190</v>
      </c>
      <c r="F40" s="16">
        <v>1</v>
      </c>
      <c r="G40" s="18">
        <v>7168293446.7700005</v>
      </c>
      <c r="H40" s="28">
        <v>0</v>
      </c>
      <c r="I40" s="28">
        <v>0</v>
      </c>
      <c r="J40" s="28">
        <v>0</v>
      </c>
      <c r="K40" s="28">
        <v>0</v>
      </c>
      <c r="L40" s="29">
        <v>0</v>
      </c>
      <c r="M40" s="19" t="s">
        <v>260</v>
      </c>
    </row>
    <row r="41" spans="1:13" s="13" customFormat="1" ht="45">
      <c r="A41" s="15">
        <v>31</v>
      </c>
      <c r="B41" s="16" t="s">
        <v>156</v>
      </c>
      <c r="C41" s="17" t="s">
        <v>503</v>
      </c>
      <c r="D41" s="14" t="s">
        <v>282</v>
      </c>
      <c r="E41" s="14" t="s">
        <v>191</v>
      </c>
      <c r="F41" s="16">
        <v>1</v>
      </c>
      <c r="G41" s="18">
        <f>41767760956.46+277459113.04+706803772.74</f>
        <v>42752023842.239998</v>
      </c>
      <c r="H41" s="28">
        <v>0</v>
      </c>
      <c r="I41" s="28">
        <v>0</v>
      </c>
      <c r="J41" s="28">
        <v>0</v>
      </c>
      <c r="K41" s="28">
        <v>0</v>
      </c>
      <c r="L41" s="29">
        <v>0</v>
      </c>
      <c r="M41" s="19" t="s">
        <v>239</v>
      </c>
    </row>
    <row r="42" spans="1:13" s="13" customFormat="1" ht="45">
      <c r="A42" s="15">
        <v>32</v>
      </c>
      <c r="B42" s="16" t="s">
        <v>156</v>
      </c>
      <c r="C42" s="17" t="s">
        <v>488</v>
      </c>
      <c r="D42" s="14" t="s">
        <v>291</v>
      </c>
      <c r="E42" s="14" t="s">
        <v>192</v>
      </c>
      <c r="F42" s="16">
        <v>1</v>
      </c>
      <c r="G42" s="18">
        <v>24856552655.639999</v>
      </c>
      <c r="H42" s="28">
        <v>0</v>
      </c>
      <c r="I42" s="28">
        <v>0</v>
      </c>
      <c r="J42" s="28">
        <v>0</v>
      </c>
      <c r="K42" s="28">
        <v>0</v>
      </c>
      <c r="L42" s="29">
        <v>0</v>
      </c>
      <c r="M42" s="19" t="s">
        <v>264</v>
      </c>
    </row>
    <row r="43" spans="1:13" s="13" customFormat="1" ht="60">
      <c r="A43" s="15">
        <v>33</v>
      </c>
      <c r="B43" s="16" t="s">
        <v>156</v>
      </c>
      <c r="C43" s="17" t="s">
        <v>489</v>
      </c>
      <c r="D43" s="14" t="s">
        <v>226</v>
      </c>
      <c r="E43" s="14" t="s">
        <v>193</v>
      </c>
      <c r="F43" s="16">
        <v>1</v>
      </c>
      <c r="G43" s="18">
        <v>7562781676.25</v>
      </c>
      <c r="H43" s="28">
        <v>0</v>
      </c>
      <c r="I43" s="28">
        <v>0</v>
      </c>
      <c r="J43" s="28">
        <v>0</v>
      </c>
      <c r="K43" s="28">
        <v>0</v>
      </c>
      <c r="L43" s="29">
        <v>0</v>
      </c>
      <c r="M43" s="19" t="s">
        <v>265</v>
      </c>
    </row>
    <row r="44" spans="1:13" s="13" customFormat="1" ht="45">
      <c r="A44" s="15">
        <v>34</v>
      </c>
      <c r="B44" s="16" t="s">
        <v>156</v>
      </c>
      <c r="C44" s="17" t="s">
        <v>490</v>
      </c>
      <c r="D44" s="20" t="s">
        <v>293</v>
      </c>
      <c r="E44" s="14" t="s">
        <v>194</v>
      </c>
      <c r="F44" s="16">
        <v>1</v>
      </c>
      <c r="G44" s="18">
        <v>2869300482.3400002</v>
      </c>
      <c r="H44" s="28">
        <v>0</v>
      </c>
      <c r="I44" s="28">
        <v>0</v>
      </c>
      <c r="J44" s="28">
        <v>0</v>
      </c>
      <c r="K44" s="28">
        <v>0</v>
      </c>
      <c r="L44" s="29">
        <v>0</v>
      </c>
      <c r="M44" s="19" t="s">
        <v>258</v>
      </c>
    </row>
    <row r="45" spans="1:13" s="13" customFormat="1" ht="45">
      <c r="A45" s="15">
        <v>35</v>
      </c>
      <c r="B45" s="16" t="s">
        <v>156</v>
      </c>
      <c r="C45" s="17" t="s">
        <v>491</v>
      </c>
      <c r="D45" s="20" t="s">
        <v>292</v>
      </c>
      <c r="E45" s="14" t="s">
        <v>195</v>
      </c>
      <c r="F45" s="16">
        <v>1</v>
      </c>
      <c r="G45" s="18">
        <v>14878127.41</v>
      </c>
      <c r="H45" s="28">
        <v>0</v>
      </c>
      <c r="I45" s="28">
        <v>0</v>
      </c>
      <c r="J45" s="28">
        <v>0</v>
      </c>
      <c r="K45" s="28">
        <v>0</v>
      </c>
      <c r="L45" s="29">
        <v>0</v>
      </c>
      <c r="M45" s="19" t="s">
        <v>258</v>
      </c>
    </row>
    <row r="46" spans="1:13" s="13" customFormat="1" ht="45">
      <c r="A46" s="15">
        <v>36</v>
      </c>
      <c r="B46" s="16" t="s">
        <v>156</v>
      </c>
      <c r="C46" s="17" t="s">
        <v>492</v>
      </c>
      <c r="D46" s="20" t="s">
        <v>225</v>
      </c>
      <c r="E46" s="14" t="s">
        <v>196</v>
      </c>
      <c r="F46" s="16">
        <v>1</v>
      </c>
      <c r="G46" s="18">
        <v>7335604127.3199997</v>
      </c>
      <c r="H46" s="28">
        <v>0</v>
      </c>
      <c r="I46" s="28">
        <v>0</v>
      </c>
      <c r="J46" s="28">
        <v>0</v>
      </c>
      <c r="K46" s="28">
        <v>0</v>
      </c>
      <c r="L46" s="29">
        <v>0</v>
      </c>
      <c r="M46" s="19" t="s">
        <v>261</v>
      </c>
    </row>
    <row r="47" spans="1:13" s="13" customFormat="1" ht="45">
      <c r="A47" s="32">
        <v>37</v>
      </c>
      <c r="B47" s="16" t="s">
        <v>156</v>
      </c>
      <c r="C47" s="17" t="s">
        <v>493</v>
      </c>
      <c r="D47" s="20" t="s">
        <v>224</v>
      </c>
      <c r="E47" s="14" t="s">
        <v>164</v>
      </c>
      <c r="F47" s="16">
        <v>1</v>
      </c>
      <c r="G47" s="18">
        <v>7323768571.2299995</v>
      </c>
      <c r="H47" s="28">
        <v>0</v>
      </c>
      <c r="I47" s="28">
        <v>0</v>
      </c>
      <c r="J47" s="28">
        <v>0</v>
      </c>
      <c r="K47" s="28">
        <v>0</v>
      </c>
      <c r="L47" s="29">
        <v>0</v>
      </c>
      <c r="M47" s="19" t="s">
        <v>262</v>
      </c>
    </row>
    <row r="48" spans="1:13" s="13" customFormat="1" ht="45">
      <c r="A48" s="15">
        <v>38</v>
      </c>
      <c r="B48" s="16" t="s">
        <v>156</v>
      </c>
      <c r="C48" s="17" t="s">
        <v>494</v>
      </c>
      <c r="D48" s="14" t="s">
        <v>223</v>
      </c>
      <c r="E48" s="14" t="s">
        <v>197</v>
      </c>
      <c r="F48" s="16">
        <v>1</v>
      </c>
      <c r="G48" s="18">
        <v>6040038437.29</v>
      </c>
      <c r="H48" s="28">
        <v>0</v>
      </c>
      <c r="I48" s="28">
        <v>0</v>
      </c>
      <c r="J48" s="28">
        <v>0</v>
      </c>
      <c r="K48" s="28">
        <v>0</v>
      </c>
      <c r="L48" s="29">
        <v>0</v>
      </c>
      <c r="M48" s="19" t="s">
        <v>259</v>
      </c>
    </row>
    <row r="49" spans="1:13" s="13" customFormat="1" ht="60">
      <c r="A49" s="15">
        <v>39</v>
      </c>
      <c r="B49" s="16" t="s">
        <v>156</v>
      </c>
      <c r="C49" s="17" t="s">
        <v>495</v>
      </c>
      <c r="D49" s="20" t="s">
        <v>222</v>
      </c>
      <c r="E49" s="14" t="s">
        <v>198</v>
      </c>
      <c r="F49" s="16">
        <v>1</v>
      </c>
      <c r="G49" s="18">
        <v>354435122.25999999</v>
      </c>
      <c r="H49" s="28">
        <v>0</v>
      </c>
      <c r="I49" s="28">
        <v>0</v>
      </c>
      <c r="J49" s="28">
        <v>0</v>
      </c>
      <c r="K49" s="28">
        <v>0</v>
      </c>
      <c r="L49" s="29">
        <v>0</v>
      </c>
      <c r="M49" s="19" t="s">
        <v>263</v>
      </c>
    </row>
    <row r="50" spans="1:13" s="13" customFormat="1" ht="60">
      <c r="A50" s="15">
        <v>40</v>
      </c>
      <c r="B50" s="16" t="s">
        <v>156</v>
      </c>
      <c r="C50" s="17" t="s">
        <v>502</v>
      </c>
      <c r="D50" s="14" t="s">
        <v>294</v>
      </c>
      <c r="E50" s="14" t="s">
        <v>199</v>
      </c>
      <c r="F50" s="16">
        <v>1</v>
      </c>
      <c r="G50" s="18">
        <v>121555073.01000001</v>
      </c>
      <c r="H50" s="28">
        <v>0</v>
      </c>
      <c r="I50" s="28">
        <v>0</v>
      </c>
      <c r="J50" s="28">
        <v>0</v>
      </c>
      <c r="K50" s="28">
        <v>0</v>
      </c>
      <c r="L50" s="29">
        <v>0</v>
      </c>
      <c r="M50" s="19" t="s">
        <v>267</v>
      </c>
    </row>
    <row r="51" spans="1:13" s="13" customFormat="1" ht="60">
      <c r="A51" s="15">
        <v>41</v>
      </c>
      <c r="B51" s="16" t="s">
        <v>156</v>
      </c>
      <c r="C51" s="17" t="s">
        <v>496</v>
      </c>
      <c r="D51" s="14" t="s">
        <v>295</v>
      </c>
      <c r="E51" s="14" t="s">
        <v>200</v>
      </c>
      <c r="F51" s="16">
        <v>1</v>
      </c>
      <c r="G51" s="18">
        <v>6044274382.6499996</v>
      </c>
      <c r="H51" s="28">
        <v>0</v>
      </c>
      <c r="I51" s="28">
        <v>0</v>
      </c>
      <c r="J51" s="28">
        <v>0</v>
      </c>
      <c r="K51" s="28">
        <v>0</v>
      </c>
      <c r="L51" s="29">
        <v>0</v>
      </c>
      <c r="M51" s="19" t="s">
        <v>267</v>
      </c>
    </row>
    <row r="52" spans="1:13" s="13" customFormat="1" ht="45">
      <c r="A52" s="15">
        <v>42</v>
      </c>
      <c r="B52" s="16" t="s">
        <v>156</v>
      </c>
      <c r="C52" s="17" t="s">
        <v>497</v>
      </c>
      <c r="D52" s="14" t="s">
        <v>283</v>
      </c>
      <c r="E52" s="14" t="s">
        <v>201</v>
      </c>
      <c r="F52" s="16">
        <v>1</v>
      </c>
      <c r="G52" s="18">
        <v>301434753.56</v>
      </c>
      <c r="H52" s="28">
        <v>0</v>
      </c>
      <c r="I52" s="28">
        <v>0</v>
      </c>
      <c r="J52" s="28">
        <v>0</v>
      </c>
      <c r="K52" s="28">
        <v>0</v>
      </c>
      <c r="L52" s="29">
        <v>0</v>
      </c>
      <c r="M52" s="19" t="s">
        <v>267</v>
      </c>
    </row>
    <row r="53" spans="1:13" s="13" customFormat="1" ht="45">
      <c r="A53" s="15">
        <v>43</v>
      </c>
      <c r="B53" s="16" t="s">
        <v>156</v>
      </c>
      <c r="C53" s="17" t="s">
        <v>498</v>
      </c>
      <c r="D53" s="14" t="s">
        <v>235</v>
      </c>
      <c r="E53" s="14" t="s">
        <v>202</v>
      </c>
      <c r="F53" s="16">
        <v>1</v>
      </c>
      <c r="G53" s="18">
        <v>3772131392.3200002</v>
      </c>
      <c r="H53" s="28">
        <v>0</v>
      </c>
      <c r="I53" s="28">
        <v>0</v>
      </c>
      <c r="J53" s="28">
        <v>0</v>
      </c>
      <c r="K53" s="28">
        <v>0</v>
      </c>
      <c r="L53" s="29">
        <v>0</v>
      </c>
      <c r="M53" s="19" t="s">
        <v>268</v>
      </c>
    </row>
    <row r="54" spans="1:13" s="13" customFormat="1" ht="45">
      <c r="A54" s="32">
        <v>44</v>
      </c>
      <c r="B54" s="16" t="s">
        <v>156</v>
      </c>
      <c r="C54" s="17" t="s">
        <v>499</v>
      </c>
      <c r="D54" s="14" t="s">
        <v>236</v>
      </c>
      <c r="E54" s="14" t="s">
        <v>203</v>
      </c>
      <c r="F54" s="16">
        <v>1</v>
      </c>
      <c r="G54" s="18">
        <v>4881279581.3500004</v>
      </c>
      <c r="H54" s="28">
        <v>0</v>
      </c>
      <c r="I54" s="28">
        <v>0</v>
      </c>
      <c r="J54" s="28">
        <v>0</v>
      </c>
      <c r="K54" s="28">
        <v>0</v>
      </c>
      <c r="L54" s="29">
        <v>0</v>
      </c>
      <c r="M54" s="19" t="s">
        <v>266</v>
      </c>
    </row>
    <row r="55" spans="1:13" s="13" customFormat="1" ht="45">
      <c r="A55" s="15">
        <v>45</v>
      </c>
      <c r="B55" s="16" t="s">
        <v>156</v>
      </c>
      <c r="C55" s="17" t="s">
        <v>500</v>
      </c>
      <c r="D55" s="14" t="s">
        <v>238</v>
      </c>
      <c r="E55" s="14" t="s">
        <v>204</v>
      </c>
      <c r="F55" s="16">
        <v>1</v>
      </c>
      <c r="G55" s="18">
        <v>1256477201</v>
      </c>
      <c r="H55" s="28">
        <v>0</v>
      </c>
      <c r="I55" s="28">
        <v>0</v>
      </c>
      <c r="J55" s="28">
        <v>0</v>
      </c>
      <c r="K55" s="28">
        <v>0</v>
      </c>
      <c r="L55" s="29">
        <v>0</v>
      </c>
      <c r="M55" s="19" t="s">
        <v>275</v>
      </c>
    </row>
    <row r="56" spans="1:13" s="13" customFormat="1" ht="30">
      <c r="A56" s="15">
        <v>46</v>
      </c>
      <c r="B56" s="16" t="s">
        <v>156</v>
      </c>
      <c r="C56" s="17" t="s">
        <v>501</v>
      </c>
      <c r="D56" s="14" t="s">
        <v>237</v>
      </c>
      <c r="E56" s="14" t="s">
        <v>205</v>
      </c>
      <c r="F56" s="16">
        <v>1</v>
      </c>
      <c r="G56" s="18">
        <v>538586179.46000004</v>
      </c>
      <c r="H56" s="28">
        <v>0</v>
      </c>
      <c r="I56" s="28">
        <v>0</v>
      </c>
      <c r="J56" s="28">
        <v>0</v>
      </c>
      <c r="K56" s="28">
        <v>0</v>
      </c>
      <c r="L56" s="29">
        <v>0</v>
      </c>
      <c r="M56" s="19" t="s">
        <v>275</v>
      </c>
    </row>
    <row r="57" spans="1:13" s="13" customFormat="1" ht="45.75" thickBot="1">
      <c r="A57" s="15">
        <v>47</v>
      </c>
      <c r="B57" s="40" t="s">
        <v>156</v>
      </c>
      <c r="C57" s="41" t="s">
        <v>480</v>
      </c>
      <c r="D57" s="42" t="s">
        <v>297</v>
      </c>
      <c r="E57" s="42">
        <v>36643</v>
      </c>
      <c r="F57" s="40">
        <v>1</v>
      </c>
      <c r="G57" s="43">
        <v>1411190343.6300001</v>
      </c>
      <c r="H57" s="44">
        <v>0</v>
      </c>
      <c r="I57" s="46">
        <v>0</v>
      </c>
      <c r="J57" s="46">
        <v>0</v>
      </c>
      <c r="K57" s="46">
        <v>0</v>
      </c>
      <c r="L57" s="48">
        <v>0</v>
      </c>
      <c r="M57" s="19" t="s">
        <v>296</v>
      </c>
    </row>
    <row r="58" spans="1:13" ht="15.75" thickBot="1">
      <c r="A58" s="9"/>
      <c r="B58" s="10"/>
      <c r="C58" s="10"/>
      <c r="D58" s="10"/>
      <c r="E58" s="10"/>
      <c r="F58" s="10"/>
      <c r="G58" s="12">
        <f>SUM(G11:G57)</f>
        <v>668080195961.41992</v>
      </c>
      <c r="H58" s="45"/>
      <c r="I58" s="47"/>
      <c r="J58" s="47"/>
      <c r="K58" s="47"/>
      <c r="L58" s="47"/>
    </row>
    <row r="59" spans="1:13" ht="15.75" thickBot="1">
      <c r="A59" s="140" t="s">
        <v>15</v>
      </c>
      <c r="B59" s="141"/>
      <c r="C59" s="141"/>
      <c r="D59" s="141"/>
      <c r="E59" s="142"/>
      <c r="F59" s="2"/>
      <c r="G59" s="21"/>
      <c r="H59" s="2"/>
      <c r="I59" s="2"/>
      <c r="J59" s="2"/>
      <c r="K59" s="2"/>
      <c r="L59" s="2"/>
    </row>
    <row r="60" spans="1:13" ht="15.75" thickBot="1">
      <c r="A60" s="140" t="s">
        <v>16</v>
      </c>
      <c r="B60" s="141"/>
      <c r="C60" s="141"/>
      <c r="D60" s="141"/>
      <c r="E60" s="142"/>
      <c r="F60" s="2"/>
      <c r="G60" s="22"/>
      <c r="H60" s="2"/>
      <c r="I60" s="2"/>
      <c r="J60" s="2"/>
      <c r="K60" s="2"/>
    </row>
  </sheetData>
  <mergeCells count="12">
    <mergeCell ref="A2:L2"/>
    <mergeCell ref="A3:L3"/>
    <mergeCell ref="A10:L10"/>
    <mergeCell ref="A59:E59"/>
    <mergeCell ref="A60:E60"/>
    <mergeCell ref="A5:A8"/>
    <mergeCell ref="B5:B8"/>
    <mergeCell ref="C5:C8"/>
    <mergeCell ref="D5:D8"/>
    <mergeCell ref="K5:L5"/>
    <mergeCell ref="K6:L6"/>
    <mergeCell ref="K7:L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16</vt:lpstr>
      <vt:lpstr>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Azamat Kamilov</dc:creator>
  <cp:lastModifiedBy>Ismatov Sherzod</cp:lastModifiedBy>
  <cp:lastPrinted>2026-03-02T07:55:28Z</cp:lastPrinted>
  <dcterms:created xsi:type="dcterms:W3CDTF">2025-01-24T09:13:16Z</dcterms:created>
  <dcterms:modified xsi:type="dcterms:W3CDTF">2026-04-06T09:42:27Z</dcterms:modified>
</cp:coreProperties>
</file>