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.zidullaev\Desktop\Desktop\очиқлик индекси\опен дата маълумотлари\0016 - хизмат сафар\2025\IV\"/>
    </mc:Choice>
  </mc:AlternateContent>
  <xr:revisionPtr revIDLastSave="0" documentId="13_ncr:1_{0912AEB7-EE63-4970-ABBE-545AAE7454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016-2025-I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4" i="1" l="1"/>
  <c r="I63" i="1"/>
  <c r="I62" i="1"/>
  <c r="G61" i="1"/>
  <c r="I61" i="1" s="1"/>
  <c r="I60" i="1"/>
  <c r="I59" i="1"/>
  <c r="I58" i="1"/>
  <c r="I57" i="1"/>
  <c r="G57" i="1"/>
  <c r="I56" i="1"/>
  <c r="I55" i="1"/>
  <c r="I54" i="1"/>
  <c r="I53" i="1"/>
  <c r="G52" i="1"/>
  <c r="I52" i="1" s="1"/>
  <c r="G51" i="1"/>
  <c r="I51" i="1" s="1"/>
  <c r="G50" i="1"/>
  <c r="F50" i="1"/>
  <c r="F64" i="1" s="1"/>
  <c r="I49" i="1"/>
  <c r="I48" i="1"/>
  <c r="I47" i="1"/>
  <c r="G47" i="1"/>
  <c r="I46" i="1"/>
  <c r="E46" i="1"/>
  <c r="E64" i="1" s="1"/>
  <c r="I64" i="1" s="1"/>
  <c r="I45" i="1"/>
  <c r="G45" i="1"/>
  <c r="G64" i="1" s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I50" i="1" l="1"/>
</calcChain>
</file>

<file path=xl/sharedStrings.xml><?xml version="1.0" encoding="utf-8"?>
<sst xmlns="http://schemas.openxmlformats.org/spreadsheetml/2006/main" count="279" uniqueCount="37">
  <si>
    <t>Tr</t>
  </si>
  <si>
    <t>Lavozimi</t>
  </si>
  <si>
    <t>Davlat</t>
  </si>
  <si>
    <t>Muddati</t>
  </si>
  <si>
    <t>Kundalikxarajatlar</t>
  </si>
  <si>
    <t>Mexmonxonaxarajatlari</t>
  </si>
  <si>
    <t>Transportxarajatlari</t>
  </si>
  <si>
    <t>Boshqa</t>
  </si>
  <si>
    <t>Jami</t>
  </si>
  <si>
    <t xml:space="preserve">rais </t>
  </si>
  <si>
    <t xml:space="preserve">Buyuk Britaniya </t>
  </si>
  <si>
    <t>6 sutka</t>
  </si>
  <si>
    <t>Nukus, Urganch</t>
  </si>
  <si>
    <t>1 sutka</t>
  </si>
  <si>
    <t>.</t>
  </si>
  <si>
    <t>Fargona</t>
  </si>
  <si>
    <t>Qashqadaryo</t>
  </si>
  <si>
    <t>Termiz</t>
  </si>
  <si>
    <t>Nukus</t>
  </si>
  <si>
    <t>Samarkand</t>
  </si>
  <si>
    <t>Buxoro</t>
  </si>
  <si>
    <t xml:space="preserve">raisning birinchi oʻrinbosari </t>
  </si>
  <si>
    <t>Urganch</t>
  </si>
  <si>
    <t>Karshi</t>
  </si>
  <si>
    <t>Termiz, Karshi</t>
  </si>
  <si>
    <t>2 sutka</t>
  </si>
  <si>
    <t xml:space="preserve">rais oʻrinbosari </t>
  </si>
  <si>
    <t>3 sutka</t>
  </si>
  <si>
    <t>Jizzax</t>
  </si>
  <si>
    <t>Farg'ona</t>
  </si>
  <si>
    <t>Navoiy</t>
  </si>
  <si>
    <t>5 sutka</t>
  </si>
  <si>
    <t>Buxoro-Navoiy</t>
  </si>
  <si>
    <t>Namangan</t>
  </si>
  <si>
    <t>Fargona-Andijon</t>
  </si>
  <si>
    <t>Fargona-Namangan</t>
  </si>
  <si>
    <t>Xorazm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</si>
</sst>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"/>
  <sheetViews>
    <sheetView tabSelected="1" workbookViewId="0">
      <selection activeCell="E29" sqref="E29:F29"/>
    </sheetView>
  </sheetViews>
  <sheetFormatPr defaultRowHeight="15" x14ac:dyDescent="0.25"/>
  <cols>
    <col min="7" max="7" width="11.625" customWidth="1"/>
    <col min="9" max="9" width="11.875" customWidth="1"/>
  </cols>
  <sheetData>
    <row r="1" spans="1:9" ht="15.7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ht="31.5" x14ac:dyDescent="0.25">
      <c r="A2" s="5">
        <v>1</v>
      </c>
      <c r="B2" s="5" t="s">
        <v>9</v>
      </c>
      <c r="C2" s="6" t="s">
        <v>10</v>
      </c>
      <c r="D2" s="7" t="s">
        <v>11</v>
      </c>
      <c r="E2" s="7">
        <v>2594386.5</v>
      </c>
      <c r="F2" s="7">
        <v>30454643.600000001</v>
      </c>
      <c r="G2" s="7">
        <v>61656384</v>
      </c>
      <c r="H2" s="7">
        <v>1700000</v>
      </c>
      <c r="I2" s="7">
        <f>E2+F2+G2+H2</f>
        <v>96405414.099999994</v>
      </c>
    </row>
    <row r="3" spans="1:9" ht="31.5" x14ac:dyDescent="0.25">
      <c r="A3" s="1">
        <v>2</v>
      </c>
      <c r="B3" s="1" t="s">
        <v>9</v>
      </c>
      <c r="C3" s="2" t="s">
        <v>12</v>
      </c>
      <c r="D3" s="3" t="s">
        <v>13</v>
      </c>
      <c r="E3" s="3" t="s">
        <v>14</v>
      </c>
      <c r="F3" s="3" t="s">
        <v>14</v>
      </c>
      <c r="G3" s="4">
        <v>3456274</v>
      </c>
      <c r="H3" s="3" t="s">
        <v>14</v>
      </c>
      <c r="I3" s="4">
        <f>SUM(G3:H3)</f>
        <v>3456274</v>
      </c>
    </row>
    <row r="4" spans="1:9" ht="15.75" x14ac:dyDescent="0.25">
      <c r="A4" s="1">
        <v>3</v>
      </c>
      <c r="B4" s="1" t="s">
        <v>9</v>
      </c>
      <c r="C4" s="1" t="s">
        <v>15</v>
      </c>
      <c r="D4" s="1" t="s">
        <v>13</v>
      </c>
      <c r="E4" s="4" t="s">
        <v>14</v>
      </c>
      <c r="F4" s="3" t="s">
        <v>14</v>
      </c>
      <c r="G4" s="4">
        <v>1328496</v>
      </c>
      <c r="H4" s="3" t="s">
        <v>14</v>
      </c>
      <c r="I4" s="1">
        <f>SUM(G4:H4)</f>
        <v>1328496</v>
      </c>
    </row>
    <row r="5" spans="1:9" ht="15.75" x14ac:dyDescent="0.25">
      <c r="A5" s="5">
        <v>4</v>
      </c>
      <c r="B5" s="1" t="s">
        <v>9</v>
      </c>
      <c r="C5" s="4" t="s">
        <v>15</v>
      </c>
      <c r="D5" s="4" t="s">
        <v>13</v>
      </c>
      <c r="E5" s="4" t="s">
        <v>14</v>
      </c>
      <c r="F5" s="3" t="s">
        <v>14</v>
      </c>
      <c r="G5" s="4">
        <v>548266</v>
      </c>
      <c r="H5" s="3" t="s">
        <v>14</v>
      </c>
      <c r="I5" s="4">
        <f>SUM(G5:H5)</f>
        <v>548266</v>
      </c>
    </row>
    <row r="6" spans="1:9" ht="15.75" x14ac:dyDescent="0.25">
      <c r="A6" s="1">
        <v>5</v>
      </c>
      <c r="B6" s="1" t="s">
        <v>9</v>
      </c>
      <c r="C6" s="4" t="s">
        <v>15</v>
      </c>
      <c r="D6" s="4" t="s">
        <v>13</v>
      </c>
      <c r="E6" s="4" t="s">
        <v>14</v>
      </c>
      <c r="F6" s="3" t="s">
        <v>14</v>
      </c>
      <c r="G6" s="4">
        <v>2226855</v>
      </c>
      <c r="H6" s="3" t="s">
        <v>14</v>
      </c>
      <c r="I6" s="4">
        <f>SUM(G6:H6)</f>
        <v>2226855</v>
      </c>
    </row>
    <row r="7" spans="1:9" ht="15.75" x14ac:dyDescent="0.25">
      <c r="A7" s="1">
        <v>6</v>
      </c>
      <c r="B7" s="1" t="s">
        <v>9</v>
      </c>
      <c r="C7" s="1" t="s">
        <v>15</v>
      </c>
      <c r="D7" s="1" t="s">
        <v>13</v>
      </c>
      <c r="E7" s="4" t="s">
        <v>14</v>
      </c>
      <c r="F7" s="3" t="s">
        <v>14</v>
      </c>
      <c r="G7" s="4">
        <v>1081858</v>
      </c>
      <c r="H7" s="3" t="s">
        <v>14</v>
      </c>
      <c r="I7" s="4">
        <f>SUM(G7:H7)</f>
        <v>1081858</v>
      </c>
    </row>
    <row r="8" spans="1:9" ht="15.75" x14ac:dyDescent="0.25">
      <c r="A8" s="5">
        <v>7</v>
      </c>
      <c r="B8" s="1" t="s">
        <v>9</v>
      </c>
      <c r="C8" s="1" t="s">
        <v>16</v>
      </c>
      <c r="D8" s="1" t="s">
        <v>13</v>
      </c>
      <c r="E8" s="4">
        <v>0</v>
      </c>
      <c r="F8" s="3">
        <v>0</v>
      </c>
      <c r="G8" s="4">
        <v>1441000</v>
      </c>
      <c r="H8" s="3">
        <v>0</v>
      </c>
      <c r="I8" s="4">
        <f t="shared" ref="I8:I13" si="0">SUM(E8:H8)</f>
        <v>1441000</v>
      </c>
    </row>
    <row r="9" spans="1:9" ht="15.75" x14ac:dyDescent="0.25">
      <c r="A9" s="1">
        <v>8</v>
      </c>
      <c r="B9" s="1" t="s">
        <v>9</v>
      </c>
      <c r="C9" s="1" t="s">
        <v>17</v>
      </c>
      <c r="D9" s="1" t="s">
        <v>13</v>
      </c>
      <c r="E9" s="4">
        <v>0</v>
      </c>
      <c r="F9" s="3">
        <v>0</v>
      </c>
      <c r="G9" s="4">
        <v>2048250</v>
      </c>
      <c r="H9" s="3">
        <v>0</v>
      </c>
      <c r="I9" s="4">
        <f t="shared" si="0"/>
        <v>2048250</v>
      </c>
    </row>
    <row r="10" spans="1:9" ht="15.75" x14ac:dyDescent="0.25">
      <c r="A10" s="1">
        <v>9</v>
      </c>
      <c r="B10" s="1" t="s">
        <v>9</v>
      </c>
      <c r="C10" s="1" t="s">
        <v>18</v>
      </c>
      <c r="D10" s="1" t="s">
        <v>13</v>
      </c>
      <c r="E10" s="4">
        <v>0</v>
      </c>
      <c r="F10" s="3">
        <v>0</v>
      </c>
      <c r="G10" s="4">
        <v>1884517</v>
      </c>
      <c r="H10" s="3">
        <v>0</v>
      </c>
      <c r="I10" s="4">
        <f t="shared" si="0"/>
        <v>1884517</v>
      </c>
    </row>
    <row r="11" spans="1:9" ht="15.75" x14ac:dyDescent="0.25">
      <c r="A11" s="5">
        <v>10</v>
      </c>
      <c r="B11" s="1" t="s">
        <v>9</v>
      </c>
      <c r="C11" s="1" t="s">
        <v>19</v>
      </c>
      <c r="D11" s="1" t="s">
        <v>13</v>
      </c>
      <c r="E11" s="4">
        <v>0</v>
      </c>
      <c r="F11" s="3">
        <v>0</v>
      </c>
      <c r="G11" s="4">
        <v>999890</v>
      </c>
      <c r="H11" s="3">
        <v>0</v>
      </c>
      <c r="I11" s="4">
        <f t="shared" si="0"/>
        <v>999890</v>
      </c>
    </row>
    <row r="12" spans="1:9" ht="15.75" x14ac:dyDescent="0.25">
      <c r="A12" s="1">
        <v>11</v>
      </c>
      <c r="B12" s="1" t="s">
        <v>9</v>
      </c>
      <c r="C12" s="1" t="s">
        <v>18</v>
      </c>
      <c r="D12" s="1" t="s">
        <v>13</v>
      </c>
      <c r="E12" s="4">
        <v>0</v>
      </c>
      <c r="F12" s="3">
        <v>0</v>
      </c>
      <c r="G12" s="4">
        <v>726474</v>
      </c>
      <c r="H12" s="3">
        <v>0</v>
      </c>
      <c r="I12" s="4">
        <f t="shared" si="0"/>
        <v>726474</v>
      </c>
    </row>
    <row r="13" spans="1:9" ht="15.75" x14ac:dyDescent="0.25">
      <c r="A13" s="1">
        <v>12</v>
      </c>
      <c r="B13" s="1" t="s">
        <v>9</v>
      </c>
      <c r="C13" s="1" t="s">
        <v>20</v>
      </c>
      <c r="D13" s="1" t="s">
        <v>13</v>
      </c>
      <c r="E13" s="4">
        <v>0</v>
      </c>
      <c r="F13" s="3">
        <v>0</v>
      </c>
      <c r="G13" s="4">
        <v>1814164</v>
      </c>
      <c r="H13" s="3">
        <v>0</v>
      </c>
      <c r="I13" s="4">
        <f t="shared" si="0"/>
        <v>1814164</v>
      </c>
    </row>
    <row r="14" spans="1:9" ht="15.75" x14ac:dyDescent="0.25">
      <c r="A14" s="5">
        <v>13</v>
      </c>
      <c r="B14" s="1" t="s">
        <v>21</v>
      </c>
      <c r="C14" s="1" t="s">
        <v>15</v>
      </c>
      <c r="D14" s="1" t="s">
        <v>13</v>
      </c>
      <c r="E14" s="4" t="s">
        <v>14</v>
      </c>
      <c r="F14" s="3" t="s">
        <v>14</v>
      </c>
      <c r="G14" s="4">
        <v>1193957</v>
      </c>
      <c r="H14" s="3" t="s">
        <v>14</v>
      </c>
      <c r="I14" s="4">
        <f>SUM(G14:H14)</f>
        <v>1193957</v>
      </c>
    </row>
    <row r="15" spans="1:9" ht="15.75" x14ac:dyDescent="0.25">
      <c r="A15" s="1">
        <v>14</v>
      </c>
      <c r="B15" s="1" t="s">
        <v>21</v>
      </c>
      <c r="C15" s="1" t="s">
        <v>22</v>
      </c>
      <c r="D15" s="1" t="s">
        <v>13</v>
      </c>
      <c r="E15" s="4" t="s">
        <v>14</v>
      </c>
      <c r="F15" s="3" t="s">
        <v>14</v>
      </c>
      <c r="G15" s="4">
        <v>3415243</v>
      </c>
      <c r="H15" s="3" t="s">
        <v>14</v>
      </c>
      <c r="I15" s="4">
        <f>SUM(G15:H15)</f>
        <v>3415243</v>
      </c>
    </row>
    <row r="16" spans="1:9" ht="15.75" x14ac:dyDescent="0.25">
      <c r="A16" s="1">
        <v>15</v>
      </c>
      <c r="B16" s="1" t="s">
        <v>21</v>
      </c>
      <c r="C16" s="1" t="s">
        <v>22</v>
      </c>
      <c r="D16" s="1" t="s">
        <v>13</v>
      </c>
      <c r="E16" s="4" t="s">
        <v>14</v>
      </c>
      <c r="F16" s="3" t="s">
        <v>14</v>
      </c>
      <c r="G16" s="4">
        <v>1647477</v>
      </c>
      <c r="H16" s="3" t="s">
        <v>14</v>
      </c>
      <c r="I16" s="4">
        <f>SUM(G16:H16)</f>
        <v>1647477</v>
      </c>
    </row>
    <row r="17" spans="1:9" ht="15.75" x14ac:dyDescent="0.25">
      <c r="A17" s="5">
        <v>16</v>
      </c>
      <c r="B17" s="1" t="s">
        <v>21</v>
      </c>
      <c r="C17" s="1" t="s">
        <v>23</v>
      </c>
      <c r="D17" s="1" t="s">
        <v>13</v>
      </c>
      <c r="E17" s="4" t="s">
        <v>14</v>
      </c>
      <c r="F17" s="1" t="s">
        <v>14</v>
      </c>
      <c r="G17" s="4">
        <v>1316000</v>
      </c>
      <c r="H17" s="1" t="s">
        <v>14</v>
      </c>
      <c r="I17" s="4">
        <f>SUM(G17:H17)</f>
        <v>1316000</v>
      </c>
    </row>
    <row r="18" spans="1:9" ht="31.5" x14ac:dyDescent="0.25">
      <c r="A18" s="1">
        <v>17</v>
      </c>
      <c r="B18" s="1" t="s">
        <v>21</v>
      </c>
      <c r="C18" s="2" t="s">
        <v>24</v>
      </c>
      <c r="D18" s="3" t="s">
        <v>13</v>
      </c>
      <c r="E18" s="3" t="s">
        <v>14</v>
      </c>
      <c r="F18" s="3" t="s">
        <v>14</v>
      </c>
      <c r="G18" s="4">
        <v>1766184</v>
      </c>
      <c r="H18" s="1" t="s">
        <v>14</v>
      </c>
      <c r="I18" s="4">
        <f>SUM(G18:H18)</f>
        <v>1766184</v>
      </c>
    </row>
    <row r="19" spans="1:9" ht="15.75" x14ac:dyDescent="0.25">
      <c r="A19" s="1">
        <v>18</v>
      </c>
      <c r="B19" s="1" t="s">
        <v>21</v>
      </c>
      <c r="C19" s="2" t="s">
        <v>20</v>
      </c>
      <c r="D19" s="3" t="s">
        <v>25</v>
      </c>
      <c r="E19" s="3">
        <v>82400</v>
      </c>
      <c r="F19" s="3">
        <v>550000</v>
      </c>
      <c r="G19" s="4">
        <v>1924160</v>
      </c>
      <c r="H19" s="1">
        <v>0</v>
      </c>
      <c r="I19" s="4">
        <f>SUM(E19:H19)</f>
        <v>2556560</v>
      </c>
    </row>
    <row r="20" spans="1:9" ht="15.75" x14ac:dyDescent="0.25">
      <c r="A20" s="5">
        <v>19</v>
      </c>
      <c r="B20" s="1" t="s">
        <v>21</v>
      </c>
      <c r="C20" s="2" t="s">
        <v>17</v>
      </c>
      <c r="D20" s="3" t="s">
        <v>13</v>
      </c>
      <c r="E20" s="3">
        <v>0</v>
      </c>
      <c r="F20" s="3">
        <v>0</v>
      </c>
      <c r="G20" s="4">
        <v>1314585</v>
      </c>
      <c r="H20" s="1">
        <v>0</v>
      </c>
      <c r="I20" s="4">
        <f>SUM(E20:H20)</f>
        <v>1314585</v>
      </c>
    </row>
    <row r="21" spans="1:9" ht="15.75" x14ac:dyDescent="0.25">
      <c r="A21" s="1">
        <v>20</v>
      </c>
      <c r="B21" s="1" t="s">
        <v>21</v>
      </c>
      <c r="C21" s="1" t="s">
        <v>17</v>
      </c>
      <c r="D21" s="1" t="s">
        <v>13</v>
      </c>
      <c r="E21" s="4">
        <v>0</v>
      </c>
      <c r="F21" s="3">
        <v>0</v>
      </c>
      <c r="G21" s="4">
        <v>1465885</v>
      </c>
      <c r="H21" s="3">
        <v>0</v>
      </c>
      <c r="I21" s="4">
        <f>SUM(E21:H21)</f>
        <v>1465885</v>
      </c>
    </row>
    <row r="22" spans="1:9" ht="15.75" x14ac:dyDescent="0.25">
      <c r="A22" s="1">
        <v>21</v>
      </c>
      <c r="B22" s="1" t="s">
        <v>26</v>
      </c>
      <c r="C22" s="1" t="s">
        <v>20</v>
      </c>
      <c r="D22" s="1" t="s">
        <v>13</v>
      </c>
      <c r="E22" s="4" t="s">
        <v>14</v>
      </c>
      <c r="F22" s="3" t="s">
        <v>14</v>
      </c>
      <c r="G22" s="4">
        <v>1536000</v>
      </c>
      <c r="H22" s="3" t="s">
        <v>14</v>
      </c>
      <c r="I22" s="4">
        <f>SUM(G22:H22)</f>
        <v>1536000</v>
      </c>
    </row>
    <row r="23" spans="1:9" ht="15.75" x14ac:dyDescent="0.25">
      <c r="A23" s="5">
        <v>22</v>
      </c>
      <c r="B23" s="1" t="s">
        <v>26</v>
      </c>
      <c r="C23" s="1" t="s">
        <v>15</v>
      </c>
      <c r="D23" s="1" t="s">
        <v>13</v>
      </c>
      <c r="E23" s="4" t="s">
        <v>14</v>
      </c>
      <c r="F23" s="3" t="s">
        <v>14</v>
      </c>
      <c r="G23" s="4">
        <v>2227379</v>
      </c>
      <c r="H23" s="3" t="s">
        <v>14</v>
      </c>
      <c r="I23" s="4">
        <f>SUM(G23:H23)</f>
        <v>2227379</v>
      </c>
    </row>
    <row r="24" spans="1:9" ht="15.75" x14ac:dyDescent="0.25">
      <c r="A24" s="1">
        <v>23</v>
      </c>
      <c r="B24" s="1" t="s">
        <v>26</v>
      </c>
      <c r="C24" s="1" t="s">
        <v>17</v>
      </c>
      <c r="D24" s="1" t="s">
        <v>13</v>
      </c>
      <c r="E24" s="4" t="s">
        <v>14</v>
      </c>
      <c r="F24" s="3" t="s">
        <v>14</v>
      </c>
      <c r="G24" s="4">
        <v>2497296</v>
      </c>
      <c r="H24" s="3" t="s">
        <v>14</v>
      </c>
      <c r="I24" s="4">
        <f>SUM(G24:H24)</f>
        <v>2497296</v>
      </c>
    </row>
    <row r="25" spans="1:9" ht="15.75" x14ac:dyDescent="0.25">
      <c r="A25" s="1">
        <v>24</v>
      </c>
      <c r="B25" s="1" t="s">
        <v>26</v>
      </c>
      <c r="C25" s="1" t="s">
        <v>19</v>
      </c>
      <c r="D25" s="1" t="s">
        <v>13</v>
      </c>
      <c r="E25" s="4" t="s">
        <v>14</v>
      </c>
      <c r="F25" s="3" t="s">
        <v>14</v>
      </c>
      <c r="G25" s="4">
        <v>1090000</v>
      </c>
      <c r="H25" s="3" t="s">
        <v>14</v>
      </c>
      <c r="I25" s="4">
        <f>SUM(G25:H25)</f>
        <v>1090000</v>
      </c>
    </row>
    <row r="26" spans="1:9" ht="15.75" x14ac:dyDescent="0.25">
      <c r="A26" s="5">
        <v>25</v>
      </c>
      <c r="B26" s="1" t="s">
        <v>26</v>
      </c>
      <c r="C26" s="3" t="s">
        <v>20</v>
      </c>
      <c r="D26" s="3" t="s">
        <v>27</v>
      </c>
      <c r="E26" s="3">
        <v>123600</v>
      </c>
      <c r="F26" s="3">
        <v>0</v>
      </c>
      <c r="G26" s="3">
        <v>1258543</v>
      </c>
      <c r="H26" s="3">
        <v>0</v>
      </c>
      <c r="I26" s="4">
        <f>SUM(E26:H26)</f>
        <v>1382143</v>
      </c>
    </row>
    <row r="27" spans="1:9" ht="15.75" x14ac:dyDescent="0.25">
      <c r="A27" s="1">
        <v>26</v>
      </c>
      <c r="B27" s="1" t="s">
        <v>26</v>
      </c>
      <c r="C27" s="3" t="s">
        <v>28</v>
      </c>
      <c r="D27" s="3" t="s">
        <v>25</v>
      </c>
      <c r="E27" s="4" t="s">
        <v>14</v>
      </c>
      <c r="F27" s="3">
        <v>600000</v>
      </c>
      <c r="G27" s="3">
        <v>0</v>
      </c>
      <c r="H27" s="3">
        <v>0</v>
      </c>
      <c r="I27" s="4">
        <f>SUM(E27:H27)</f>
        <v>600000</v>
      </c>
    </row>
    <row r="28" spans="1:9" ht="15.75" x14ac:dyDescent="0.25">
      <c r="A28" s="1">
        <v>27</v>
      </c>
      <c r="B28" s="1" t="s">
        <v>26</v>
      </c>
      <c r="C28" s="3" t="s">
        <v>29</v>
      </c>
      <c r="D28" s="3" t="s">
        <v>25</v>
      </c>
      <c r="E28" s="3">
        <v>0</v>
      </c>
      <c r="F28" s="3">
        <v>800000</v>
      </c>
      <c r="G28" s="3">
        <v>0</v>
      </c>
      <c r="H28" s="3">
        <v>0</v>
      </c>
      <c r="I28" s="4">
        <f>SUM(E28:H28)</f>
        <v>800000</v>
      </c>
    </row>
    <row r="29" spans="1:9" ht="15.75" x14ac:dyDescent="0.25">
      <c r="A29" s="5">
        <v>28</v>
      </c>
      <c r="B29" s="1" t="s">
        <v>26</v>
      </c>
      <c r="C29" s="3" t="s">
        <v>20</v>
      </c>
      <c r="D29" s="3" t="s">
        <v>25</v>
      </c>
      <c r="E29" s="3">
        <v>82400</v>
      </c>
      <c r="F29" s="3">
        <v>600000</v>
      </c>
      <c r="G29" s="3">
        <v>1182520</v>
      </c>
      <c r="H29" s="3">
        <v>0</v>
      </c>
      <c r="I29" s="4">
        <f>SUM(E29:H29)</f>
        <v>1864920</v>
      </c>
    </row>
    <row r="30" spans="1:9" ht="15.75" x14ac:dyDescent="0.25">
      <c r="A30" s="1">
        <v>29</v>
      </c>
      <c r="B30" s="1" t="s">
        <v>26</v>
      </c>
      <c r="C30" s="1" t="s">
        <v>15</v>
      </c>
      <c r="D30" s="3" t="s">
        <v>25</v>
      </c>
      <c r="E30" s="3">
        <v>75000</v>
      </c>
      <c r="F30" s="3">
        <v>500000</v>
      </c>
      <c r="G30" s="4">
        <v>980665</v>
      </c>
      <c r="H30" s="1" t="s">
        <v>14</v>
      </c>
      <c r="I30" s="4">
        <f>SUM(E30:H30)</f>
        <v>1555665</v>
      </c>
    </row>
    <row r="31" spans="1:9" ht="15.75" x14ac:dyDescent="0.25">
      <c r="A31" s="1">
        <v>30</v>
      </c>
      <c r="B31" s="1" t="s">
        <v>26</v>
      </c>
      <c r="C31" s="1" t="s">
        <v>22</v>
      </c>
      <c r="D31" s="3" t="s">
        <v>13</v>
      </c>
      <c r="E31" s="3" t="s">
        <v>14</v>
      </c>
      <c r="F31" s="3" t="s">
        <v>14</v>
      </c>
      <c r="G31" s="4">
        <v>2153729</v>
      </c>
      <c r="H31" s="1" t="s">
        <v>14</v>
      </c>
      <c r="I31" s="4">
        <f>SUM(G31:H31)</f>
        <v>2153729</v>
      </c>
    </row>
    <row r="32" spans="1:9" ht="15.75" x14ac:dyDescent="0.25">
      <c r="A32" s="5">
        <v>31</v>
      </c>
      <c r="B32" s="1" t="s">
        <v>26</v>
      </c>
      <c r="C32" s="1" t="s">
        <v>15</v>
      </c>
      <c r="D32" s="3" t="s">
        <v>27</v>
      </c>
      <c r="E32" s="3">
        <v>112500</v>
      </c>
      <c r="F32" s="3">
        <v>1000000</v>
      </c>
      <c r="G32" s="4">
        <v>687065</v>
      </c>
      <c r="H32" s="1" t="s">
        <v>14</v>
      </c>
      <c r="I32" s="4">
        <f>SUM(E32:H32)</f>
        <v>1799565</v>
      </c>
    </row>
    <row r="33" spans="1:9" ht="15.75" x14ac:dyDescent="0.25">
      <c r="A33" s="1">
        <v>32</v>
      </c>
      <c r="B33" s="1" t="s">
        <v>26</v>
      </c>
      <c r="C33" s="1" t="s">
        <v>14</v>
      </c>
      <c r="D33" s="3" t="s">
        <v>13</v>
      </c>
      <c r="E33" s="3" t="s">
        <v>14</v>
      </c>
      <c r="F33" s="3" t="s">
        <v>14</v>
      </c>
      <c r="G33" s="4">
        <v>2212559</v>
      </c>
      <c r="H33" s="1" t="s">
        <v>14</v>
      </c>
      <c r="I33" s="4">
        <f>SUM(G33:H33)</f>
        <v>2212559</v>
      </c>
    </row>
    <row r="34" spans="1:9" ht="15.75" x14ac:dyDescent="0.25">
      <c r="A34" s="1">
        <v>33</v>
      </c>
      <c r="B34" s="1" t="s">
        <v>26</v>
      </c>
      <c r="C34" s="1" t="s">
        <v>20</v>
      </c>
      <c r="D34" s="3" t="s">
        <v>25</v>
      </c>
      <c r="E34" s="3">
        <v>75000</v>
      </c>
      <c r="F34" s="3">
        <v>500000</v>
      </c>
      <c r="G34" s="4">
        <v>1524475</v>
      </c>
      <c r="H34" s="1" t="s">
        <v>14</v>
      </c>
      <c r="I34" s="4">
        <f>SUM(E34:H34)</f>
        <v>2099475</v>
      </c>
    </row>
    <row r="35" spans="1:9" ht="15.75" x14ac:dyDescent="0.25">
      <c r="A35" s="5">
        <v>34</v>
      </c>
      <c r="B35" s="1" t="s">
        <v>26</v>
      </c>
      <c r="C35" s="1" t="s">
        <v>23</v>
      </c>
      <c r="D35" s="3" t="s">
        <v>13</v>
      </c>
      <c r="E35" s="3" t="s">
        <v>14</v>
      </c>
      <c r="F35" s="3" t="s">
        <v>14</v>
      </c>
      <c r="G35" s="4">
        <v>2369880</v>
      </c>
      <c r="H35" s="1" t="s">
        <v>14</v>
      </c>
      <c r="I35" s="4">
        <f t="shared" ref="I35:I43" si="1">SUM(G35:H35)</f>
        <v>2369880</v>
      </c>
    </row>
    <row r="36" spans="1:9" ht="15.75" x14ac:dyDescent="0.25">
      <c r="A36" s="1">
        <v>35</v>
      </c>
      <c r="B36" s="1" t="s">
        <v>26</v>
      </c>
      <c r="C36" s="1" t="s">
        <v>22</v>
      </c>
      <c r="D36" s="3" t="s">
        <v>13</v>
      </c>
      <c r="E36" s="3" t="s">
        <v>14</v>
      </c>
      <c r="F36" s="3" t="s">
        <v>14</v>
      </c>
      <c r="G36" s="4">
        <v>2638792</v>
      </c>
      <c r="H36" s="1" t="s">
        <v>14</v>
      </c>
      <c r="I36" s="4">
        <f t="shared" si="1"/>
        <v>2638792</v>
      </c>
    </row>
    <row r="37" spans="1:9" ht="15.75" x14ac:dyDescent="0.25">
      <c r="A37" s="1">
        <v>36</v>
      </c>
      <c r="B37" s="1" t="s">
        <v>26</v>
      </c>
      <c r="C37" s="1" t="s">
        <v>15</v>
      </c>
      <c r="D37" s="3" t="s">
        <v>13</v>
      </c>
      <c r="E37" s="3" t="s">
        <v>14</v>
      </c>
      <c r="F37" s="3" t="s">
        <v>14</v>
      </c>
      <c r="G37" s="4">
        <v>1606724</v>
      </c>
      <c r="H37" s="1" t="s">
        <v>14</v>
      </c>
      <c r="I37" s="4">
        <f t="shared" si="1"/>
        <v>1606724</v>
      </c>
    </row>
    <row r="38" spans="1:9" ht="15.75" x14ac:dyDescent="0.25">
      <c r="A38" s="5">
        <v>37</v>
      </c>
      <c r="B38" s="1" t="s">
        <v>26</v>
      </c>
      <c r="C38" s="1" t="s">
        <v>30</v>
      </c>
      <c r="D38" s="1" t="s">
        <v>13</v>
      </c>
      <c r="E38" s="4" t="s">
        <v>14</v>
      </c>
      <c r="F38" s="4" t="s">
        <v>14</v>
      </c>
      <c r="G38" s="4">
        <v>1116000</v>
      </c>
      <c r="H38" s="1" t="s">
        <v>14</v>
      </c>
      <c r="I38" s="4">
        <f t="shared" si="1"/>
        <v>1116000</v>
      </c>
    </row>
    <row r="39" spans="1:9" ht="15.75" x14ac:dyDescent="0.25">
      <c r="A39" s="1">
        <v>38</v>
      </c>
      <c r="B39" s="1" t="s">
        <v>26</v>
      </c>
      <c r="C39" s="1" t="s">
        <v>15</v>
      </c>
      <c r="D39" s="1" t="s">
        <v>13</v>
      </c>
      <c r="E39" s="4" t="s">
        <v>14</v>
      </c>
      <c r="F39" s="4" t="s">
        <v>14</v>
      </c>
      <c r="G39" s="4">
        <v>1536935</v>
      </c>
      <c r="H39" s="1" t="s">
        <v>14</v>
      </c>
      <c r="I39" s="4">
        <f t="shared" si="1"/>
        <v>1536935</v>
      </c>
    </row>
    <row r="40" spans="1:9" ht="15.75" x14ac:dyDescent="0.25">
      <c r="A40" s="1">
        <v>39</v>
      </c>
      <c r="B40" s="1" t="s">
        <v>26</v>
      </c>
      <c r="C40" s="1" t="s">
        <v>23</v>
      </c>
      <c r="D40" s="1" t="s">
        <v>13</v>
      </c>
      <c r="E40" s="4" t="s">
        <v>14</v>
      </c>
      <c r="F40" s="4" t="s">
        <v>14</v>
      </c>
      <c r="G40" s="4">
        <v>721125</v>
      </c>
      <c r="H40" s="1" t="s">
        <v>14</v>
      </c>
      <c r="I40" s="4">
        <f t="shared" si="1"/>
        <v>721125</v>
      </c>
    </row>
    <row r="41" spans="1:9" ht="15.75" x14ac:dyDescent="0.25">
      <c r="A41" s="5">
        <v>40</v>
      </c>
      <c r="B41" s="1" t="s">
        <v>26</v>
      </c>
      <c r="C41" s="1" t="s">
        <v>15</v>
      </c>
      <c r="D41" s="1" t="s">
        <v>13</v>
      </c>
      <c r="E41" s="4" t="s">
        <v>14</v>
      </c>
      <c r="F41" s="4" t="s">
        <v>14</v>
      </c>
      <c r="G41" s="4">
        <v>2227379</v>
      </c>
      <c r="H41" s="1" t="s">
        <v>14</v>
      </c>
      <c r="I41" s="4">
        <f t="shared" si="1"/>
        <v>2227379</v>
      </c>
    </row>
    <row r="42" spans="1:9" ht="15.75" x14ac:dyDescent="0.25">
      <c r="A42" s="1">
        <v>41</v>
      </c>
      <c r="B42" s="1" t="s">
        <v>26</v>
      </c>
      <c r="C42" s="1" t="s">
        <v>15</v>
      </c>
      <c r="D42" s="1" t="s">
        <v>13</v>
      </c>
      <c r="E42" s="4" t="s">
        <v>14</v>
      </c>
      <c r="F42" s="4" t="s">
        <v>14</v>
      </c>
      <c r="G42" s="4">
        <v>1119952</v>
      </c>
      <c r="H42" s="1" t="s">
        <v>14</v>
      </c>
      <c r="I42" s="4">
        <f t="shared" si="1"/>
        <v>1119952</v>
      </c>
    </row>
    <row r="43" spans="1:9" ht="15.75" x14ac:dyDescent="0.25">
      <c r="A43" s="1">
        <v>42</v>
      </c>
      <c r="B43" s="3" t="s">
        <v>26</v>
      </c>
      <c r="C43" s="3" t="s">
        <v>15</v>
      </c>
      <c r="D43" s="3" t="s">
        <v>13</v>
      </c>
      <c r="E43" s="3" t="s">
        <v>14</v>
      </c>
      <c r="F43" s="3" t="s">
        <v>14</v>
      </c>
      <c r="G43" s="3">
        <v>828699</v>
      </c>
      <c r="H43" s="3" t="s">
        <v>14</v>
      </c>
      <c r="I43" s="4">
        <f t="shared" si="1"/>
        <v>828699</v>
      </c>
    </row>
    <row r="44" spans="1:9" ht="15.75" x14ac:dyDescent="0.25">
      <c r="A44" s="5">
        <v>43</v>
      </c>
      <c r="B44" s="3" t="s">
        <v>26</v>
      </c>
      <c r="C44" s="3" t="s">
        <v>15</v>
      </c>
      <c r="D44" s="3" t="s">
        <v>31</v>
      </c>
      <c r="E44" s="3">
        <v>187500</v>
      </c>
      <c r="F44" s="3">
        <v>3000000</v>
      </c>
      <c r="G44" s="3">
        <v>1182520</v>
      </c>
      <c r="H44" s="3" t="s">
        <v>14</v>
      </c>
      <c r="I44" s="4">
        <f t="shared" ref="I44:I63" si="2">SUM(E44:H44)</f>
        <v>4370020</v>
      </c>
    </row>
    <row r="45" spans="1:9" ht="15.75" x14ac:dyDescent="0.25">
      <c r="A45" s="1">
        <v>44</v>
      </c>
      <c r="B45" s="3" t="s">
        <v>26</v>
      </c>
      <c r="C45" s="1" t="s">
        <v>20</v>
      </c>
      <c r="D45" s="1" t="s">
        <v>13</v>
      </c>
      <c r="E45" s="1">
        <v>0</v>
      </c>
      <c r="F45" s="1">
        <v>0</v>
      </c>
      <c r="G45" s="1">
        <f>661000*2</f>
        <v>1322000</v>
      </c>
      <c r="H45" s="1">
        <v>0</v>
      </c>
      <c r="I45" s="1">
        <f t="shared" si="2"/>
        <v>1322000</v>
      </c>
    </row>
    <row r="46" spans="1:9" ht="15.75" x14ac:dyDescent="0.25">
      <c r="A46" s="1">
        <v>45</v>
      </c>
      <c r="B46" s="3" t="s">
        <v>26</v>
      </c>
      <c r="C46" s="1" t="s">
        <v>22</v>
      </c>
      <c r="D46" s="1" t="s">
        <v>25</v>
      </c>
      <c r="E46" s="1">
        <f>37500*2</f>
        <v>75000</v>
      </c>
      <c r="F46" s="1">
        <v>550000</v>
      </c>
      <c r="G46" s="1">
        <v>3283061</v>
      </c>
      <c r="H46" s="1">
        <v>0</v>
      </c>
      <c r="I46" s="1">
        <f t="shared" si="2"/>
        <v>3908061</v>
      </c>
    </row>
    <row r="47" spans="1:9" ht="15.75" x14ac:dyDescent="0.25">
      <c r="A47" s="5">
        <v>46</v>
      </c>
      <c r="B47" s="3" t="s">
        <v>26</v>
      </c>
      <c r="C47" s="1" t="s">
        <v>32</v>
      </c>
      <c r="D47" s="1" t="s">
        <v>13</v>
      </c>
      <c r="E47" s="1">
        <v>0</v>
      </c>
      <c r="F47" s="1">
        <v>0</v>
      </c>
      <c r="G47" s="1">
        <f>875000+661000</f>
        <v>1536000</v>
      </c>
      <c r="H47" s="1">
        <v>0</v>
      </c>
      <c r="I47" s="1">
        <f t="shared" si="2"/>
        <v>1536000</v>
      </c>
    </row>
    <row r="48" spans="1:9" ht="15.75" x14ac:dyDescent="0.25">
      <c r="A48" s="1">
        <v>47</v>
      </c>
      <c r="B48" s="3" t="s">
        <v>26</v>
      </c>
      <c r="C48" s="1" t="s">
        <v>20</v>
      </c>
      <c r="D48" s="1" t="s">
        <v>13</v>
      </c>
      <c r="E48" s="1" t="s">
        <v>14</v>
      </c>
      <c r="F48" s="1">
        <v>0</v>
      </c>
      <c r="G48" s="1">
        <v>907082</v>
      </c>
      <c r="H48" s="1">
        <v>0</v>
      </c>
      <c r="I48" s="1">
        <f t="shared" si="2"/>
        <v>907082</v>
      </c>
    </row>
    <row r="49" spans="1:9" ht="15.75" x14ac:dyDescent="0.25">
      <c r="A49" s="1">
        <v>48</v>
      </c>
      <c r="B49" s="3" t="s">
        <v>26</v>
      </c>
      <c r="C49" s="1" t="s">
        <v>15</v>
      </c>
      <c r="D49" s="1" t="s">
        <v>13</v>
      </c>
      <c r="E49" s="1">
        <v>0</v>
      </c>
      <c r="F49" s="1">
        <v>0</v>
      </c>
      <c r="G49" s="1">
        <v>1674556</v>
      </c>
      <c r="H49" s="1">
        <v>0</v>
      </c>
      <c r="I49" s="1">
        <f t="shared" si="2"/>
        <v>1674556</v>
      </c>
    </row>
    <row r="50" spans="1:9" ht="15.75" x14ac:dyDescent="0.25">
      <c r="A50" s="5">
        <v>49</v>
      </c>
      <c r="B50" s="3" t="s">
        <v>26</v>
      </c>
      <c r="C50" s="1" t="s">
        <v>22</v>
      </c>
      <c r="D50" s="1" t="s">
        <v>27</v>
      </c>
      <c r="E50" s="1">
        <v>123600</v>
      </c>
      <c r="F50" s="1">
        <f>550000*2</f>
        <v>1100000</v>
      </c>
      <c r="G50" s="1">
        <f>1006674+2153334</f>
        <v>3160008</v>
      </c>
      <c r="H50" s="1">
        <v>0</v>
      </c>
      <c r="I50" s="1">
        <f t="shared" si="2"/>
        <v>4383608</v>
      </c>
    </row>
    <row r="51" spans="1:9" ht="15.75" x14ac:dyDescent="0.25">
      <c r="A51" s="1">
        <v>50</v>
      </c>
      <c r="B51" s="3" t="s">
        <v>26</v>
      </c>
      <c r="C51" s="1" t="s">
        <v>33</v>
      </c>
      <c r="D51" s="1" t="s">
        <v>13</v>
      </c>
      <c r="E51" s="1">
        <v>0</v>
      </c>
      <c r="F51" s="1">
        <v>0</v>
      </c>
      <c r="G51" s="1">
        <f>112064*2</f>
        <v>224128</v>
      </c>
      <c r="H51" s="1">
        <v>0</v>
      </c>
      <c r="I51" s="1">
        <f t="shared" si="2"/>
        <v>224128</v>
      </c>
    </row>
    <row r="52" spans="1:9" ht="15.75" x14ac:dyDescent="0.25">
      <c r="A52" s="1">
        <v>51</v>
      </c>
      <c r="B52" s="3" t="s">
        <v>26</v>
      </c>
      <c r="C52" s="1" t="s">
        <v>22</v>
      </c>
      <c r="D52" s="1" t="s">
        <v>27</v>
      </c>
      <c r="E52" s="1">
        <v>123600</v>
      </c>
      <c r="F52" s="1">
        <v>1100000</v>
      </c>
      <c r="G52" s="1">
        <f>1035137+935896</f>
        <v>1971033</v>
      </c>
      <c r="H52" s="1">
        <v>0</v>
      </c>
      <c r="I52" s="1">
        <f t="shared" si="2"/>
        <v>3194633</v>
      </c>
    </row>
    <row r="53" spans="1:9" ht="15.75" x14ac:dyDescent="0.25">
      <c r="A53" s="5">
        <v>52</v>
      </c>
      <c r="B53" s="3" t="s">
        <v>26</v>
      </c>
      <c r="C53" s="1" t="s">
        <v>15</v>
      </c>
      <c r="D53" s="1" t="s">
        <v>13</v>
      </c>
      <c r="E53" s="1">
        <v>0</v>
      </c>
      <c r="F53" s="1">
        <v>0</v>
      </c>
      <c r="G53" s="1">
        <v>2379104</v>
      </c>
      <c r="H53" s="1">
        <v>0</v>
      </c>
      <c r="I53" s="1">
        <f t="shared" si="2"/>
        <v>2379104</v>
      </c>
    </row>
    <row r="54" spans="1:9" ht="15.75" x14ac:dyDescent="0.25">
      <c r="A54" s="1">
        <v>53</v>
      </c>
      <c r="B54" s="3" t="s">
        <v>26</v>
      </c>
      <c r="C54" s="1" t="s">
        <v>34</v>
      </c>
      <c r="D54" s="1" t="s">
        <v>13</v>
      </c>
      <c r="E54" s="1">
        <v>0</v>
      </c>
      <c r="F54" s="1">
        <v>0</v>
      </c>
      <c r="G54" s="1">
        <v>1160773</v>
      </c>
      <c r="H54" s="1">
        <v>0</v>
      </c>
      <c r="I54" s="1">
        <f t="shared" si="2"/>
        <v>1160773</v>
      </c>
    </row>
    <row r="55" spans="1:9" ht="15.75" x14ac:dyDescent="0.25">
      <c r="A55" s="1">
        <v>54</v>
      </c>
      <c r="B55" s="3" t="s">
        <v>26</v>
      </c>
      <c r="C55" s="1" t="s">
        <v>35</v>
      </c>
      <c r="D55" s="1" t="s">
        <v>13</v>
      </c>
      <c r="E55" s="1">
        <v>0</v>
      </c>
      <c r="F55" s="1">
        <v>0</v>
      </c>
      <c r="G55" s="1">
        <v>594996</v>
      </c>
      <c r="H55" s="1">
        <v>0</v>
      </c>
      <c r="I55" s="1">
        <f t="shared" si="2"/>
        <v>594996</v>
      </c>
    </row>
    <row r="56" spans="1:9" ht="15.75" x14ac:dyDescent="0.25">
      <c r="A56" s="5">
        <v>55</v>
      </c>
      <c r="B56" s="3" t="s">
        <v>26</v>
      </c>
      <c r="C56" s="1" t="s">
        <v>15</v>
      </c>
      <c r="D56" s="1" t="s">
        <v>27</v>
      </c>
      <c r="E56" s="1">
        <v>0</v>
      </c>
      <c r="F56" s="1">
        <v>0</v>
      </c>
      <c r="G56" s="1">
        <v>687065</v>
      </c>
      <c r="H56" s="1">
        <v>0</v>
      </c>
      <c r="I56" s="1">
        <f t="shared" si="2"/>
        <v>687065</v>
      </c>
    </row>
    <row r="57" spans="1:9" ht="15.75" x14ac:dyDescent="0.25">
      <c r="A57" s="1">
        <v>56</v>
      </c>
      <c r="B57" s="3" t="s">
        <v>26</v>
      </c>
      <c r="C57" s="1" t="s">
        <v>17</v>
      </c>
      <c r="D57" s="1" t="s">
        <v>25</v>
      </c>
      <c r="E57" s="1">
        <v>82400</v>
      </c>
      <c r="F57" s="1">
        <v>550000</v>
      </c>
      <c r="G57" s="1">
        <f>950973+894450</f>
        <v>1845423</v>
      </c>
      <c r="H57" s="1">
        <v>0</v>
      </c>
      <c r="I57" s="1">
        <f t="shared" si="2"/>
        <v>2477823</v>
      </c>
    </row>
    <row r="58" spans="1:9" ht="15.75" x14ac:dyDescent="0.25">
      <c r="A58" s="1">
        <v>57</v>
      </c>
      <c r="B58" s="3" t="s">
        <v>26</v>
      </c>
      <c r="C58" s="1" t="s">
        <v>36</v>
      </c>
      <c r="D58" s="1" t="s">
        <v>27</v>
      </c>
      <c r="E58" s="1">
        <v>123600</v>
      </c>
      <c r="F58" s="1">
        <v>1100000</v>
      </c>
      <c r="G58" s="1">
        <v>1864460</v>
      </c>
      <c r="H58" s="1">
        <v>0</v>
      </c>
      <c r="I58" s="1">
        <f t="shared" si="2"/>
        <v>3088060</v>
      </c>
    </row>
    <row r="59" spans="1:9" ht="15.75" x14ac:dyDescent="0.25">
      <c r="A59" s="5">
        <v>58</v>
      </c>
      <c r="B59" s="3" t="s">
        <v>26</v>
      </c>
      <c r="C59" s="1" t="s">
        <v>28</v>
      </c>
      <c r="D59" s="1" t="s">
        <v>13</v>
      </c>
      <c r="E59" s="1">
        <v>0</v>
      </c>
      <c r="F59" s="1">
        <v>0</v>
      </c>
      <c r="G59" s="1">
        <v>369636</v>
      </c>
      <c r="H59" s="1">
        <v>0</v>
      </c>
      <c r="I59" s="1">
        <f t="shared" si="2"/>
        <v>369636</v>
      </c>
    </row>
    <row r="60" spans="1:9" ht="15.75" x14ac:dyDescent="0.25">
      <c r="A60" s="1">
        <v>59</v>
      </c>
      <c r="B60" s="3" t="s">
        <v>26</v>
      </c>
      <c r="C60" s="1" t="s">
        <v>19</v>
      </c>
      <c r="D60" s="1" t="s">
        <v>25</v>
      </c>
      <c r="E60" s="1">
        <v>82400</v>
      </c>
      <c r="F60" s="1">
        <v>550000</v>
      </c>
      <c r="G60" s="1">
        <v>792000</v>
      </c>
      <c r="H60" s="1">
        <v>0</v>
      </c>
      <c r="I60" s="1">
        <f t="shared" si="2"/>
        <v>1424400</v>
      </c>
    </row>
    <row r="61" spans="1:9" ht="15.75" x14ac:dyDescent="0.25">
      <c r="A61" s="1">
        <v>60</v>
      </c>
      <c r="B61" s="3" t="s">
        <v>26</v>
      </c>
      <c r="C61" s="1" t="s">
        <v>15</v>
      </c>
      <c r="D61" s="1" t="s">
        <v>27</v>
      </c>
      <c r="E61" s="1">
        <v>123600</v>
      </c>
      <c r="F61" s="1">
        <v>1000000</v>
      </c>
      <c r="G61" s="1">
        <f>150380+658366</f>
        <v>808746</v>
      </c>
      <c r="H61" s="1">
        <v>0</v>
      </c>
      <c r="I61" s="1">
        <f t="shared" si="2"/>
        <v>1932346</v>
      </c>
    </row>
    <row r="62" spans="1:9" ht="15.75" x14ac:dyDescent="0.25">
      <c r="A62" s="5">
        <v>61</v>
      </c>
      <c r="B62" s="3" t="s">
        <v>26</v>
      </c>
      <c r="C62" s="1" t="s">
        <v>36</v>
      </c>
      <c r="D62" s="1" t="s">
        <v>27</v>
      </c>
      <c r="E62" s="1">
        <v>123600</v>
      </c>
      <c r="F62" s="1">
        <v>1700000</v>
      </c>
      <c r="G62" s="1">
        <v>1971033</v>
      </c>
      <c r="H62" s="1">
        <v>0</v>
      </c>
      <c r="I62" s="1">
        <f t="shared" si="2"/>
        <v>3794633</v>
      </c>
    </row>
    <row r="63" spans="1:9" ht="15.75" x14ac:dyDescent="0.25">
      <c r="A63" s="1">
        <v>62</v>
      </c>
      <c r="B63" s="3" t="s">
        <v>26</v>
      </c>
      <c r="C63" s="1" t="s">
        <v>36</v>
      </c>
      <c r="D63" s="1" t="s">
        <v>27</v>
      </c>
      <c r="E63" s="1">
        <v>123600</v>
      </c>
      <c r="F63" s="1">
        <v>1160000</v>
      </c>
      <c r="G63" s="1">
        <v>3160008</v>
      </c>
      <c r="H63" s="1">
        <v>0</v>
      </c>
      <c r="I63" s="1">
        <f t="shared" si="2"/>
        <v>4443608</v>
      </c>
    </row>
    <row r="64" spans="1:9" ht="15.75" x14ac:dyDescent="0.25">
      <c r="A64" s="1">
        <v>63</v>
      </c>
      <c r="B64" s="3" t="s">
        <v>8</v>
      </c>
      <c r="C64" s="1" t="s">
        <v>14</v>
      </c>
      <c r="D64" s="1" t="s">
        <v>14</v>
      </c>
      <c r="E64" s="3">
        <f>SUM(E2:E63)</f>
        <v>4314186.5</v>
      </c>
      <c r="F64" s="3">
        <f>SUM(F2:F63)</f>
        <v>46814643.600000001</v>
      </c>
      <c r="G64" s="3">
        <f>SUM(G2:G63)</f>
        <v>155665268</v>
      </c>
      <c r="H64" s="3">
        <f>SUM(H2:H63)</f>
        <v>1700000</v>
      </c>
      <c r="I64" s="4">
        <f>E64+F64+G64+H64</f>
        <v>208494098.09999999</v>
      </c>
    </row>
  </sheetData>
  <pageMargins left="0.7" right="0.7" top="0.75" bottom="0.75" header="0.3" footer="0.3"/>
  <ignoredErrors>
    <ignoredError sqref="A1:I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0016-2025-IV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Suxrob Zidullaev</dc:creator>
  <cp:lastModifiedBy>Suxrob Zidullaev</cp:lastModifiedBy>
  <dcterms:created xsi:type="dcterms:W3CDTF">2026-01-23T07:13:31Z</dcterms:created>
  <dcterms:modified xsi:type="dcterms:W3CDTF">2026-01-23T08:55:28Z</dcterms:modified>
</cp:coreProperties>
</file>