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016 - хизмат сафар\2025\IV\"/>
    </mc:Choice>
  </mc:AlternateContent>
  <xr:revisionPtr revIDLastSave="0" documentId="13_ncr:1_{170C36B2-7284-4A08-9E3A-E4B5C3BED7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,07,2025-15,01,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2" l="1"/>
  <c r="I32" i="2"/>
  <c r="I31" i="2"/>
  <c r="G29" i="2"/>
  <c r="I29" i="2" s="1"/>
  <c r="G28" i="2"/>
  <c r="I28" i="2" s="1"/>
  <c r="G25" i="2"/>
  <c r="I25" i="2" s="1"/>
  <c r="G21" i="2"/>
  <c r="I21" i="2" s="1"/>
  <c r="G16" i="2"/>
  <c r="I16" i="2" s="1"/>
  <c r="G15" i="2"/>
  <c r="I15" i="2" s="1"/>
  <c r="F14" i="2"/>
  <c r="F35" i="2" s="1"/>
  <c r="G14" i="2"/>
  <c r="G11" i="2"/>
  <c r="I11" i="2" s="1"/>
  <c r="E10" i="2"/>
  <c r="I10" i="2" s="1"/>
  <c r="G9" i="2"/>
  <c r="I9" i="2" s="1"/>
  <c r="G6" i="2"/>
  <c r="I6" i="2" s="1"/>
  <c r="I4" i="2"/>
  <c r="I5" i="2"/>
  <c r="I7" i="2"/>
  <c r="I8" i="2"/>
  <c r="I12" i="2"/>
  <c r="I13" i="2"/>
  <c r="I17" i="2"/>
  <c r="I18" i="2"/>
  <c r="I19" i="2"/>
  <c r="I20" i="2"/>
  <c r="I22" i="2"/>
  <c r="I23" i="2"/>
  <c r="I24" i="2"/>
  <c r="I26" i="2"/>
  <c r="I27" i="2"/>
  <c r="I30" i="2"/>
  <c r="I34" i="2"/>
  <c r="G3" i="2"/>
  <c r="G35" i="2" s="1"/>
  <c r="I3" i="2" l="1"/>
  <c r="E35" i="2"/>
  <c r="I14" i="2"/>
  <c r="I35" i="2" l="1"/>
</calcChain>
</file>

<file path=xl/sharedStrings.xml><?xml version="1.0" encoding="utf-8"?>
<sst xmlns="http://schemas.openxmlformats.org/spreadsheetml/2006/main" count="108" uniqueCount="33">
  <si>
    <t>Tr</t>
  </si>
  <si>
    <t>Lavozimi</t>
  </si>
  <si>
    <t>Davlat</t>
  </si>
  <si>
    <t>Muddati</t>
  </si>
  <si>
    <t>Kundalikxarajatlar</t>
  </si>
  <si>
    <t>Mexmonxonaxarajatlari</t>
  </si>
  <si>
    <t>Transportxarajatlari</t>
  </si>
  <si>
    <t>Boshqa</t>
  </si>
  <si>
    <t>Jami</t>
  </si>
  <si>
    <t xml:space="preserve">rais </t>
  </si>
  <si>
    <t>1 sutka</t>
  </si>
  <si>
    <t>.</t>
  </si>
  <si>
    <t>Fargona</t>
  </si>
  <si>
    <t>Buxoro</t>
  </si>
  <si>
    <t>Termiz</t>
  </si>
  <si>
    <t>Samarkand</t>
  </si>
  <si>
    <t>Urganch</t>
  </si>
  <si>
    <t>2 sutka</t>
  </si>
  <si>
    <t>3 sutka</t>
  </si>
  <si>
    <t>Qashqadaryo</t>
  </si>
  <si>
    <t>Nukus</t>
  </si>
  <si>
    <t>Sharipov Baxromxodja Shuxratovich</t>
  </si>
  <si>
    <t>Buxoro-Navoiy</t>
  </si>
  <si>
    <t>Bobojonov Boboxon Po'latovich</t>
  </si>
  <si>
    <t>Namangan</t>
  </si>
  <si>
    <t>Fargona-Andijon</t>
  </si>
  <si>
    <t>Fargona-Namangan</t>
  </si>
  <si>
    <t>Xorazm</t>
  </si>
  <si>
    <t>Jizzax</t>
  </si>
  <si>
    <t>Yusupov Shoxzod Maxmatmurodovich</t>
  </si>
  <si>
    <t>Voxidov Oybek Roziqovich</t>
  </si>
  <si>
    <t>Farg'ona</t>
  </si>
  <si>
    <t>Mansabdor shaxslarning xizmat safarlari va xorijdan tashrif buyurgan mehmonlarni kutib olish xarajatlari-2025/III-IV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</si>
</sst>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₽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212529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Arial Cyr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6" fillId="0" borderId="0" applyFont="0" applyFill="0" applyBorder="0" applyAlignment="0" applyProtection="0"/>
    <xf numFmtId="0" fontId="7" fillId="0" borderId="0"/>
  </cellStyleXfs>
  <cellXfs count="23">
    <xf numFmtId="0" fontId="0" fillId="0" borderId="0" xfId="0" applyNumberFormat="1"/>
    <xf numFmtId="0" fontId="0" fillId="0" borderId="1" xfId="0" applyNumberFormat="1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2" fillId="3" borderId="1" xfId="2" applyFont="1" applyFill="1" applyBorder="1" applyAlignment="1">
      <alignment horizontal="center" vertical="center"/>
    </xf>
    <xf numFmtId="43" fontId="0" fillId="0" borderId="1" xfId="2" applyFont="1" applyBorder="1"/>
    <xf numFmtId="43" fontId="3" fillId="3" borderId="1" xfId="2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horizontal="center" vertical="center" wrapText="1"/>
    </xf>
    <xf numFmtId="43" fontId="0" fillId="0" borderId="1" xfId="2" applyFont="1" applyBorder="1" applyAlignment="1">
      <alignment horizontal="center" vertical="center"/>
    </xf>
    <xf numFmtId="43" fontId="0" fillId="0" borderId="0" xfId="2" applyFont="1"/>
    <xf numFmtId="43" fontId="2" fillId="0" borderId="1" xfId="2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0" fillId="0" borderId="1" xfId="2" applyFont="1" applyFill="1" applyBorder="1" applyAlignment="1">
      <alignment horizontal="center" vertical="center"/>
    </xf>
    <xf numFmtId="43" fontId="2" fillId="0" borderId="1" xfId="2" applyFont="1" applyFill="1" applyBorder="1" applyAlignment="1">
      <alignment horizontal="center" vertical="center"/>
    </xf>
    <xf numFmtId="43" fontId="4" fillId="0" borderId="1" xfId="2" applyFont="1" applyFill="1" applyBorder="1" applyAlignment="1">
      <alignment horizontal="center" vertical="center" wrapText="1"/>
    </xf>
    <xf numFmtId="43" fontId="0" fillId="0" borderId="1" xfId="0" applyNumberFormat="1" applyBorder="1"/>
    <xf numFmtId="0" fontId="5" fillId="0" borderId="2" xfId="0" applyNumberFormat="1" applyFon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3" xr:uid="{D1E209EF-8A4B-4752-B07F-BCCCC0221938}"/>
    <cellStyle name="Обычный 3" xfId="1" xr:uid="{DDE76AB6-BED5-493D-B3E8-99BD92715654}"/>
    <cellStyle name="Финансовый" xfId="2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2734-92D1-40B7-8906-8897FB3B0D07}">
  <dimension ref="A1:I35"/>
  <sheetViews>
    <sheetView tabSelected="1" topLeftCell="A4" workbookViewId="0">
      <selection sqref="A1:I1"/>
    </sheetView>
  </sheetViews>
  <sheetFormatPr defaultRowHeight="15.75" x14ac:dyDescent="0.25"/>
  <cols>
    <col min="2" max="2" width="32.25" customWidth="1"/>
    <col min="3" max="3" width="13.125" customWidth="1"/>
    <col min="5" max="5" width="13.625" customWidth="1"/>
    <col min="6" max="6" width="13.75" customWidth="1"/>
    <col min="7" max="7" width="14" style="13" customWidth="1"/>
    <col min="8" max="8" width="12.375" customWidth="1"/>
    <col min="9" max="9" width="15.125" customWidth="1"/>
  </cols>
  <sheetData>
    <row r="1" spans="1:9" x14ac:dyDescent="0.25">
      <c r="A1" s="20" t="s">
        <v>32</v>
      </c>
      <c r="B1" s="21"/>
      <c r="C1" s="21"/>
      <c r="D1" s="21"/>
      <c r="E1" s="21"/>
      <c r="F1" s="21"/>
      <c r="G1" s="21"/>
      <c r="H1" s="21"/>
      <c r="I1" s="21"/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9" t="s">
        <v>6</v>
      </c>
      <c r="H2" s="1" t="s">
        <v>7</v>
      </c>
      <c r="I2" s="1" t="s">
        <v>8</v>
      </c>
    </row>
    <row r="3" spans="1:9" x14ac:dyDescent="0.25">
      <c r="A3" s="4">
        <v>1</v>
      </c>
      <c r="B3" s="4" t="s">
        <v>9</v>
      </c>
      <c r="C3" s="5" t="s">
        <v>19</v>
      </c>
      <c r="D3" s="4" t="s">
        <v>10</v>
      </c>
      <c r="E3" s="10">
        <v>0</v>
      </c>
      <c r="F3" s="10">
        <v>0</v>
      </c>
      <c r="G3" s="10">
        <f>751000+690000</f>
        <v>1441000</v>
      </c>
      <c r="H3" s="6">
        <v>0</v>
      </c>
      <c r="I3" s="8">
        <f>H3+G3+F3+E3</f>
        <v>1441000</v>
      </c>
    </row>
    <row r="4" spans="1:9" x14ac:dyDescent="0.25">
      <c r="A4" s="7">
        <v>2</v>
      </c>
      <c r="B4" s="7" t="s">
        <v>9</v>
      </c>
      <c r="C4" s="7" t="s">
        <v>14</v>
      </c>
      <c r="D4" s="7" t="s">
        <v>10</v>
      </c>
      <c r="E4" s="12">
        <v>0</v>
      </c>
      <c r="F4" s="14">
        <v>0</v>
      </c>
      <c r="G4" s="11">
        <v>2048250</v>
      </c>
      <c r="H4" s="7">
        <v>0</v>
      </c>
      <c r="I4" s="8">
        <f t="shared" ref="I4:I34" si="0">H4+G4+F4+E4</f>
        <v>2048250</v>
      </c>
    </row>
    <row r="5" spans="1:9" x14ac:dyDescent="0.25">
      <c r="A5" s="7">
        <v>3</v>
      </c>
      <c r="B5" s="7" t="s">
        <v>9</v>
      </c>
      <c r="C5" s="7" t="s">
        <v>20</v>
      </c>
      <c r="D5" s="7" t="s">
        <v>10</v>
      </c>
      <c r="E5" s="12">
        <v>0</v>
      </c>
      <c r="F5" s="14">
        <v>0</v>
      </c>
      <c r="G5" s="11">
        <v>1884517</v>
      </c>
      <c r="H5" s="7">
        <v>0</v>
      </c>
      <c r="I5" s="8">
        <f t="shared" si="0"/>
        <v>1884517</v>
      </c>
    </row>
    <row r="6" spans="1:9" x14ac:dyDescent="0.25">
      <c r="A6" s="7">
        <v>4</v>
      </c>
      <c r="B6" s="7" t="s">
        <v>9</v>
      </c>
      <c r="C6" s="7" t="s">
        <v>15</v>
      </c>
      <c r="D6" s="2" t="s">
        <v>10</v>
      </c>
      <c r="E6" s="12">
        <v>0</v>
      </c>
      <c r="F6" s="14">
        <v>0</v>
      </c>
      <c r="G6" s="11">
        <f>545000+454890</f>
        <v>999890</v>
      </c>
      <c r="H6" s="7">
        <v>0</v>
      </c>
      <c r="I6" s="8">
        <f t="shared" si="0"/>
        <v>999890</v>
      </c>
    </row>
    <row r="7" spans="1:9" x14ac:dyDescent="0.25">
      <c r="A7" s="7">
        <v>5</v>
      </c>
      <c r="B7" s="7" t="s">
        <v>9</v>
      </c>
      <c r="C7" s="7" t="s">
        <v>20</v>
      </c>
      <c r="D7" s="2" t="s">
        <v>10</v>
      </c>
      <c r="E7" s="12">
        <v>0</v>
      </c>
      <c r="F7" s="14">
        <v>0</v>
      </c>
      <c r="G7" s="11">
        <v>726474</v>
      </c>
      <c r="H7" s="7">
        <v>0</v>
      </c>
      <c r="I7" s="8">
        <f t="shared" si="0"/>
        <v>726474</v>
      </c>
    </row>
    <row r="8" spans="1:9" x14ac:dyDescent="0.25">
      <c r="A8" s="15">
        <v>6</v>
      </c>
      <c r="B8" s="15" t="s">
        <v>9</v>
      </c>
      <c r="C8" s="15" t="s">
        <v>13</v>
      </c>
      <c r="D8" s="15" t="s">
        <v>10</v>
      </c>
      <c r="E8" s="16">
        <v>0</v>
      </c>
      <c r="F8" s="17">
        <v>0</v>
      </c>
      <c r="G8" s="18">
        <v>1814164</v>
      </c>
      <c r="H8" s="7">
        <v>0</v>
      </c>
      <c r="I8" s="8">
        <f t="shared" si="0"/>
        <v>1814164</v>
      </c>
    </row>
    <row r="9" spans="1:9" x14ac:dyDescent="0.25">
      <c r="A9" s="7">
        <v>7</v>
      </c>
      <c r="B9" s="7" t="s">
        <v>21</v>
      </c>
      <c r="C9" s="7" t="s">
        <v>13</v>
      </c>
      <c r="D9" s="7" t="s">
        <v>10</v>
      </c>
      <c r="E9" s="12">
        <v>0</v>
      </c>
      <c r="F9" s="14">
        <v>0</v>
      </c>
      <c r="G9" s="12">
        <f>661000*2</f>
        <v>1322000</v>
      </c>
      <c r="H9" s="7">
        <v>0</v>
      </c>
      <c r="I9" s="8">
        <f t="shared" si="0"/>
        <v>1322000</v>
      </c>
    </row>
    <row r="10" spans="1:9" x14ac:dyDescent="0.25">
      <c r="A10" s="7">
        <v>8</v>
      </c>
      <c r="B10" s="7" t="s">
        <v>21</v>
      </c>
      <c r="C10" s="7" t="s">
        <v>16</v>
      </c>
      <c r="D10" s="7" t="s">
        <v>17</v>
      </c>
      <c r="E10" s="12">
        <f>37500*2</f>
        <v>75000</v>
      </c>
      <c r="F10" s="14">
        <v>550000</v>
      </c>
      <c r="G10" s="12">
        <v>3283061</v>
      </c>
      <c r="H10" s="7">
        <v>0</v>
      </c>
      <c r="I10" s="8">
        <f t="shared" si="0"/>
        <v>3908061</v>
      </c>
    </row>
    <row r="11" spans="1:9" x14ac:dyDescent="0.25">
      <c r="A11" s="7">
        <v>9</v>
      </c>
      <c r="B11" s="7" t="s">
        <v>21</v>
      </c>
      <c r="C11" s="7" t="s">
        <v>22</v>
      </c>
      <c r="D11" s="7" t="s">
        <v>10</v>
      </c>
      <c r="E11" s="12">
        <v>0</v>
      </c>
      <c r="F11" s="14">
        <v>0</v>
      </c>
      <c r="G11" s="12">
        <f>875000+661000</f>
        <v>1536000</v>
      </c>
      <c r="H11" s="7">
        <v>0</v>
      </c>
      <c r="I11" s="8">
        <f t="shared" si="0"/>
        <v>1536000</v>
      </c>
    </row>
    <row r="12" spans="1:9" x14ac:dyDescent="0.25">
      <c r="A12" s="7">
        <v>10</v>
      </c>
      <c r="B12" s="7" t="s">
        <v>21</v>
      </c>
      <c r="C12" s="7" t="s">
        <v>13</v>
      </c>
      <c r="D12" s="7" t="s">
        <v>10</v>
      </c>
      <c r="E12" s="12"/>
      <c r="F12" s="14">
        <v>0</v>
      </c>
      <c r="G12" s="12">
        <v>907082</v>
      </c>
      <c r="H12" s="7">
        <v>0</v>
      </c>
      <c r="I12" s="8">
        <f t="shared" si="0"/>
        <v>907082</v>
      </c>
    </row>
    <row r="13" spans="1:9" x14ac:dyDescent="0.25">
      <c r="A13" s="7">
        <v>11</v>
      </c>
      <c r="B13" s="7" t="s">
        <v>23</v>
      </c>
      <c r="C13" s="7" t="s">
        <v>12</v>
      </c>
      <c r="D13" s="7" t="s">
        <v>10</v>
      </c>
      <c r="E13" s="12">
        <v>0</v>
      </c>
      <c r="F13" s="14">
        <v>0</v>
      </c>
      <c r="G13" s="12">
        <v>1674556</v>
      </c>
      <c r="H13" s="7">
        <v>0</v>
      </c>
      <c r="I13" s="8">
        <f t="shared" si="0"/>
        <v>1674556</v>
      </c>
    </row>
    <row r="14" spans="1:9" x14ac:dyDescent="0.25">
      <c r="A14" s="7">
        <v>12</v>
      </c>
      <c r="B14" s="7" t="s">
        <v>23</v>
      </c>
      <c r="C14" s="7" t="s">
        <v>16</v>
      </c>
      <c r="D14" s="7" t="s">
        <v>18</v>
      </c>
      <c r="E14" s="12">
        <v>123600</v>
      </c>
      <c r="F14" s="14">
        <f>550000*2</f>
        <v>1100000</v>
      </c>
      <c r="G14" s="12">
        <f>1006674+2153334</f>
        <v>3160008</v>
      </c>
      <c r="H14" s="7">
        <v>0</v>
      </c>
      <c r="I14" s="8">
        <f t="shared" si="0"/>
        <v>4383608</v>
      </c>
    </row>
    <row r="15" spans="1:9" x14ac:dyDescent="0.25">
      <c r="A15" s="7">
        <v>13</v>
      </c>
      <c r="B15" s="7" t="s">
        <v>23</v>
      </c>
      <c r="C15" s="7" t="s">
        <v>24</v>
      </c>
      <c r="D15" s="7" t="s">
        <v>10</v>
      </c>
      <c r="E15" s="12">
        <v>0</v>
      </c>
      <c r="F15" s="14">
        <v>0</v>
      </c>
      <c r="G15" s="12">
        <f>112064*2</f>
        <v>224128</v>
      </c>
      <c r="H15" s="7">
        <v>0</v>
      </c>
      <c r="I15" s="8">
        <f t="shared" si="0"/>
        <v>224128</v>
      </c>
    </row>
    <row r="16" spans="1:9" x14ac:dyDescent="0.25">
      <c r="A16" s="7">
        <v>14</v>
      </c>
      <c r="B16" s="7" t="s">
        <v>23</v>
      </c>
      <c r="C16" s="7" t="s">
        <v>16</v>
      </c>
      <c r="D16" s="7" t="s">
        <v>18</v>
      </c>
      <c r="E16" s="12">
        <v>123600</v>
      </c>
      <c r="F16" s="14">
        <v>1100000</v>
      </c>
      <c r="G16" s="12">
        <f>1035137+935896</f>
        <v>1971033</v>
      </c>
      <c r="H16" s="7">
        <v>0</v>
      </c>
      <c r="I16" s="8">
        <f t="shared" si="0"/>
        <v>3194633</v>
      </c>
    </row>
    <row r="17" spans="1:9" x14ac:dyDescent="0.25">
      <c r="A17" s="7">
        <v>15</v>
      </c>
      <c r="B17" s="7" t="s">
        <v>23</v>
      </c>
      <c r="C17" s="7" t="s">
        <v>12</v>
      </c>
      <c r="D17" s="7" t="s">
        <v>10</v>
      </c>
      <c r="E17" s="12">
        <v>0</v>
      </c>
      <c r="F17" s="14">
        <v>0</v>
      </c>
      <c r="G17" s="12">
        <v>2379104</v>
      </c>
      <c r="H17" s="7">
        <v>0</v>
      </c>
      <c r="I17" s="8">
        <f t="shared" si="0"/>
        <v>2379104</v>
      </c>
    </row>
    <row r="18" spans="1:9" x14ac:dyDescent="0.25">
      <c r="A18" s="7">
        <v>16</v>
      </c>
      <c r="B18" s="7" t="s">
        <v>23</v>
      </c>
      <c r="C18" s="7" t="s">
        <v>25</v>
      </c>
      <c r="D18" s="7" t="s">
        <v>10</v>
      </c>
      <c r="E18" s="12">
        <v>0</v>
      </c>
      <c r="F18" s="14">
        <v>0</v>
      </c>
      <c r="G18" s="12">
        <v>1160773</v>
      </c>
      <c r="H18" s="7">
        <v>0</v>
      </c>
      <c r="I18" s="8">
        <f t="shared" si="0"/>
        <v>1160773</v>
      </c>
    </row>
    <row r="19" spans="1:9" x14ac:dyDescent="0.25">
      <c r="A19" s="7">
        <v>17</v>
      </c>
      <c r="B19" s="7" t="s">
        <v>23</v>
      </c>
      <c r="C19" s="7" t="s">
        <v>26</v>
      </c>
      <c r="D19" s="7" t="s">
        <v>10</v>
      </c>
      <c r="E19" s="12">
        <v>0</v>
      </c>
      <c r="F19" s="14">
        <v>0</v>
      </c>
      <c r="G19" s="12">
        <v>594996</v>
      </c>
      <c r="H19" s="7">
        <v>0</v>
      </c>
      <c r="I19" s="8">
        <f t="shared" si="0"/>
        <v>594996</v>
      </c>
    </row>
    <row r="20" spans="1:9" x14ac:dyDescent="0.25">
      <c r="A20" s="7">
        <v>18</v>
      </c>
      <c r="B20" s="7" t="s">
        <v>23</v>
      </c>
      <c r="C20" s="7" t="s">
        <v>12</v>
      </c>
      <c r="D20" s="7" t="s">
        <v>18</v>
      </c>
      <c r="E20" s="12">
        <v>0</v>
      </c>
      <c r="F20" s="14">
        <v>0</v>
      </c>
      <c r="G20" s="12">
        <v>687065</v>
      </c>
      <c r="H20" s="7">
        <v>0</v>
      </c>
      <c r="I20" s="8">
        <f t="shared" si="0"/>
        <v>687065</v>
      </c>
    </row>
    <row r="21" spans="1:9" x14ac:dyDescent="0.25">
      <c r="A21" s="7">
        <v>19</v>
      </c>
      <c r="B21" s="7" t="s">
        <v>23</v>
      </c>
      <c r="C21" s="7" t="s">
        <v>14</v>
      </c>
      <c r="D21" s="7" t="s">
        <v>17</v>
      </c>
      <c r="E21" s="12">
        <v>82400</v>
      </c>
      <c r="F21" s="14">
        <v>550000</v>
      </c>
      <c r="G21" s="12">
        <f>950973+894450</f>
        <v>1845423</v>
      </c>
      <c r="H21" s="7">
        <v>0</v>
      </c>
      <c r="I21" s="8">
        <f t="shared" si="0"/>
        <v>2477823</v>
      </c>
    </row>
    <row r="22" spans="1:9" x14ac:dyDescent="0.25">
      <c r="A22" s="7">
        <v>20</v>
      </c>
      <c r="B22" s="7" t="s">
        <v>23</v>
      </c>
      <c r="C22" s="7" t="s">
        <v>27</v>
      </c>
      <c r="D22" s="7" t="s">
        <v>18</v>
      </c>
      <c r="E22" s="12">
        <v>123600</v>
      </c>
      <c r="F22" s="14">
        <v>1100000</v>
      </c>
      <c r="G22" s="12">
        <v>1864460</v>
      </c>
      <c r="H22" s="7">
        <v>0</v>
      </c>
      <c r="I22" s="8">
        <f t="shared" si="0"/>
        <v>3088060</v>
      </c>
    </row>
    <row r="23" spans="1:9" x14ac:dyDescent="0.25">
      <c r="A23" s="7">
        <v>21</v>
      </c>
      <c r="B23" s="7" t="s">
        <v>23</v>
      </c>
      <c r="C23" s="7" t="s">
        <v>28</v>
      </c>
      <c r="D23" s="7" t="s">
        <v>10</v>
      </c>
      <c r="E23" s="12">
        <v>0</v>
      </c>
      <c r="F23" s="14">
        <v>0</v>
      </c>
      <c r="G23" s="12">
        <v>369636</v>
      </c>
      <c r="H23" s="7">
        <v>0</v>
      </c>
      <c r="I23" s="8">
        <f t="shared" si="0"/>
        <v>369636</v>
      </c>
    </row>
    <row r="24" spans="1:9" x14ac:dyDescent="0.25">
      <c r="A24" s="7">
        <v>22</v>
      </c>
      <c r="B24" s="7" t="s">
        <v>23</v>
      </c>
      <c r="C24" s="7" t="s">
        <v>15</v>
      </c>
      <c r="D24" s="7" t="s">
        <v>17</v>
      </c>
      <c r="E24" s="12">
        <v>82400</v>
      </c>
      <c r="F24" s="14">
        <v>550000</v>
      </c>
      <c r="G24" s="12">
        <v>792000</v>
      </c>
      <c r="H24" s="7">
        <v>0</v>
      </c>
      <c r="I24" s="8">
        <f t="shared" si="0"/>
        <v>1424400</v>
      </c>
    </row>
    <row r="25" spans="1:9" x14ac:dyDescent="0.25">
      <c r="A25" s="7">
        <v>23</v>
      </c>
      <c r="B25" s="7" t="s">
        <v>23</v>
      </c>
      <c r="C25" s="7" t="s">
        <v>12</v>
      </c>
      <c r="D25" s="7" t="s">
        <v>18</v>
      </c>
      <c r="E25" s="12">
        <v>123600</v>
      </c>
      <c r="F25" s="14">
        <v>1000000</v>
      </c>
      <c r="G25" s="12">
        <f>150380+658366</f>
        <v>808746</v>
      </c>
      <c r="H25" s="7">
        <v>0</v>
      </c>
      <c r="I25" s="8">
        <f t="shared" si="0"/>
        <v>1932346</v>
      </c>
    </row>
    <row r="26" spans="1:9" x14ac:dyDescent="0.25">
      <c r="A26" s="7">
        <v>24</v>
      </c>
      <c r="B26" s="7" t="s">
        <v>23</v>
      </c>
      <c r="C26" s="7" t="s">
        <v>27</v>
      </c>
      <c r="D26" s="7" t="s">
        <v>18</v>
      </c>
      <c r="E26" s="12">
        <v>123600</v>
      </c>
      <c r="F26" s="14">
        <v>1700000</v>
      </c>
      <c r="G26" s="12">
        <v>1971033</v>
      </c>
      <c r="H26" s="7">
        <v>0</v>
      </c>
      <c r="I26" s="8">
        <f t="shared" si="0"/>
        <v>3794633</v>
      </c>
    </row>
    <row r="27" spans="1:9" x14ac:dyDescent="0.25">
      <c r="A27" s="7">
        <v>25</v>
      </c>
      <c r="B27" s="7" t="s">
        <v>23</v>
      </c>
      <c r="C27" s="7" t="s">
        <v>27</v>
      </c>
      <c r="D27" s="7" t="s">
        <v>18</v>
      </c>
      <c r="E27" s="12">
        <v>123600</v>
      </c>
      <c r="F27" s="14">
        <v>1160000</v>
      </c>
      <c r="G27" s="12">
        <v>3160008</v>
      </c>
      <c r="H27" s="7">
        <v>0</v>
      </c>
      <c r="I27" s="8">
        <f t="shared" si="0"/>
        <v>4443608</v>
      </c>
    </row>
    <row r="28" spans="1:9" x14ac:dyDescent="0.25">
      <c r="A28" s="7">
        <v>26</v>
      </c>
      <c r="B28" s="7" t="s">
        <v>29</v>
      </c>
      <c r="C28" s="7" t="s">
        <v>13</v>
      </c>
      <c r="D28" s="7" t="s">
        <v>17</v>
      </c>
      <c r="E28" s="12">
        <v>82400</v>
      </c>
      <c r="F28" s="14">
        <v>550000</v>
      </c>
      <c r="G28" s="12">
        <f>1814164+109996</f>
        <v>1924160</v>
      </c>
      <c r="H28" s="7">
        <v>0</v>
      </c>
      <c r="I28" s="8">
        <f t="shared" si="0"/>
        <v>2556560</v>
      </c>
    </row>
    <row r="29" spans="1:9" x14ac:dyDescent="0.25">
      <c r="A29" s="7">
        <v>27</v>
      </c>
      <c r="B29" s="7" t="s">
        <v>29</v>
      </c>
      <c r="C29" s="7" t="s">
        <v>14</v>
      </c>
      <c r="D29" s="7" t="s">
        <v>10</v>
      </c>
      <c r="E29" s="12">
        <v>0</v>
      </c>
      <c r="F29" s="14">
        <v>0</v>
      </c>
      <c r="G29" s="12">
        <f>1024125+705*412</f>
        <v>1314585</v>
      </c>
      <c r="H29" s="7">
        <v>0</v>
      </c>
      <c r="I29" s="8">
        <f t="shared" si="0"/>
        <v>1314585</v>
      </c>
    </row>
    <row r="30" spans="1:9" x14ac:dyDescent="0.25">
      <c r="A30" s="7">
        <v>28</v>
      </c>
      <c r="B30" s="7" t="s">
        <v>29</v>
      </c>
      <c r="C30" s="7" t="s">
        <v>14</v>
      </c>
      <c r="D30" s="7" t="s">
        <v>10</v>
      </c>
      <c r="E30" s="12">
        <v>0</v>
      </c>
      <c r="F30" s="14">
        <v>0</v>
      </c>
      <c r="G30" s="12">
        <v>1465885</v>
      </c>
      <c r="H30" s="7">
        <v>0</v>
      </c>
      <c r="I30" s="8">
        <f t="shared" si="0"/>
        <v>1465885</v>
      </c>
    </row>
    <row r="31" spans="1:9" x14ac:dyDescent="0.25">
      <c r="A31" s="7">
        <v>29</v>
      </c>
      <c r="B31" s="14" t="s">
        <v>30</v>
      </c>
      <c r="C31" s="14" t="s">
        <v>13</v>
      </c>
      <c r="D31" s="14" t="s">
        <v>18</v>
      </c>
      <c r="E31" s="12">
        <v>123600</v>
      </c>
      <c r="F31" s="14">
        <v>0</v>
      </c>
      <c r="G31" s="12">
        <v>1258543</v>
      </c>
      <c r="H31" s="7">
        <v>0</v>
      </c>
      <c r="I31" s="8">
        <f>H31+G31+F31+E31</f>
        <v>1382143</v>
      </c>
    </row>
    <row r="32" spans="1:9" x14ac:dyDescent="0.25">
      <c r="A32" s="7">
        <v>30</v>
      </c>
      <c r="B32" s="14" t="s">
        <v>30</v>
      </c>
      <c r="C32" s="14" t="s">
        <v>28</v>
      </c>
      <c r="D32" s="14" t="s">
        <v>17</v>
      </c>
      <c r="E32" s="12"/>
      <c r="F32" s="14">
        <v>600000</v>
      </c>
      <c r="G32" s="12">
        <v>0</v>
      </c>
      <c r="H32" s="7">
        <v>0</v>
      </c>
      <c r="I32" s="8">
        <f>H32+G32+F32+E32</f>
        <v>600000</v>
      </c>
    </row>
    <row r="33" spans="1:9" x14ac:dyDescent="0.25">
      <c r="A33" s="7">
        <v>31</v>
      </c>
      <c r="B33" s="14" t="s">
        <v>30</v>
      </c>
      <c r="C33" s="14" t="s">
        <v>31</v>
      </c>
      <c r="D33" s="14" t="s">
        <v>17</v>
      </c>
      <c r="E33" s="12">
        <v>0</v>
      </c>
      <c r="F33" s="14">
        <v>800000</v>
      </c>
      <c r="G33" s="12">
        <v>0</v>
      </c>
      <c r="H33" s="7">
        <v>0</v>
      </c>
      <c r="I33" s="8">
        <f>H33+G33+F33+E33</f>
        <v>800000</v>
      </c>
    </row>
    <row r="34" spans="1:9" x14ac:dyDescent="0.25">
      <c r="A34" s="7">
        <v>32</v>
      </c>
      <c r="B34" s="7" t="s">
        <v>30</v>
      </c>
      <c r="C34" s="7" t="s">
        <v>13</v>
      </c>
      <c r="D34" s="7" t="s">
        <v>17</v>
      </c>
      <c r="E34" s="12">
        <v>82400</v>
      </c>
      <c r="F34" s="14">
        <v>600000</v>
      </c>
      <c r="G34" s="12">
        <v>1182520</v>
      </c>
      <c r="H34" s="7">
        <v>0</v>
      </c>
      <c r="I34" s="8">
        <f t="shared" si="0"/>
        <v>1864920</v>
      </c>
    </row>
    <row r="35" spans="1:9" x14ac:dyDescent="0.25">
      <c r="A35" s="7">
        <v>33</v>
      </c>
      <c r="B35" s="22" t="s">
        <v>8</v>
      </c>
      <c r="C35" s="22"/>
      <c r="D35" s="22"/>
      <c r="E35" s="3">
        <f>SUM(E4:E34)</f>
        <v>1269800</v>
      </c>
      <c r="F35" s="3">
        <f>SUM(F7:F34)</f>
        <v>11360000</v>
      </c>
      <c r="G35" s="9">
        <f>SUM(G3:G34)</f>
        <v>45771100</v>
      </c>
      <c r="H35" s="7" t="s">
        <v>11</v>
      </c>
      <c r="I35" s="19">
        <f>SUM(I3:I34)</f>
        <v>58400900</v>
      </c>
    </row>
  </sheetData>
  <mergeCells count="2">
    <mergeCell ref="A1:I1"/>
    <mergeCell ref="B35:D35"/>
  </mergeCells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01,07,2025-15,01,2026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Suxrob Zidullaev</dc:creator>
  <cp:lastModifiedBy>Suxrob Zidullaev</cp:lastModifiedBy>
  <dcterms:created xsi:type="dcterms:W3CDTF">2025-07-17T07:30:35Z</dcterms:created>
  <dcterms:modified xsi:type="dcterms:W3CDTF">2026-04-15T07:14:14Z</dcterms:modified>
</cp:coreProperties>
</file>